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Y:\1- C GASTRONOMIE\SERVICE AFFAIRES - VENTES LIVREES\3. VENTES LIVREES FOOD EXPO\2_BON DE COMMANDE\"/>
    </mc:Choice>
  </mc:AlternateContent>
  <xr:revisionPtr revIDLastSave="0" documentId="13_ncr:1_{85EEFFAB-DEB9-4A8B-8BC0-5A8EC082AD8F}" xr6:coauthVersionLast="47" xr6:coauthVersionMax="47" xr10:uidLastSave="{00000000-0000-0000-0000-000000000000}"/>
  <bookViews>
    <workbookView xWindow="28680" yWindow="-120" windowWidth="29040" windowHeight="15840" xr2:uid="{E54A981B-B5E5-4DEC-82B6-0554E646F110}"/>
  </bookViews>
  <sheets>
    <sheet name="BDC" sheetId="8" r:id="rId1"/>
  </sheets>
  <definedNames>
    <definedName name="_xlnm.Print_Area" localSheetId="0">BDC!$A$1:$K$194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2" i="8" l="1"/>
  <c r="K32" i="8" s="1"/>
  <c r="I31" i="8"/>
  <c r="K31" i="8" s="1"/>
  <c r="I30" i="8"/>
  <c r="K30" i="8" s="1"/>
  <c r="I96" i="8"/>
  <c r="K96" i="8" s="1"/>
  <c r="I111" i="8"/>
  <c r="K111" i="8" s="1"/>
  <c r="I93" i="8"/>
  <c r="K93" i="8" s="1"/>
  <c r="I165" i="8"/>
  <c r="K165" i="8" s="1"/>
  <c r="I166" i="8"/>
  <c r="K166" i="8" s="1"/>
  <c r="I97" i="8"/>
  <c r="K97" i="8" s="1"/>
  <c r="I68" i="8"/>
  <c r="K68" i="8" s="1"/>
  <c r="I65" i="8"/>
  <c r="K65" i="8" s="1"/>
  <c r="I63" i="8"/>
  <c r="K63" i="8" s="1"/>
  <c r="I43" i="8"/>
  <c r="K43" i="8" s="1"/>
  <c r="I41" i="8"/>
  <c r="K41" i="8" s="1"/>
  <c r="I36" i="8"/>
  <c r="K36" i="8" s="1"/>
  <c r="I110" i="8"/>
  <c r="K110" i="8" s="1"/>
  <c r="I103" i="8"/>
  <c r="I73" i="8"/>
  <c r="K73" i="8" s="1"/>
  <c r="I54" i="8"/>
  <c r="K54" i="8" s="1"/>
  <c r="I39" i="8"/>
  <c r="K39" i="8" s="1"/>
  <c r="I19" i="8"/>
  <c r="K19" i="8" s="1"/>
  <c r="I20" i="8"/>
  <c r="K20" i="8" s="1"/>
  <c r="I21" i="8"/>
  <c r="K21" i="8" s="1"/>
  <c r="I22" i="8"/>
  <c r="K22" i="8" s="1"/>
  <c r="I18" i="8"/>
  <c r="K18" i="8" s="1"/>
  <c r="I79" i="8"/>
  <c r="K79" i="8" s="1"/>
  <c r="I80" i="8"/>
  <c r="K80" i="8" s="1"/>
  <c r="I82" i="8"/>
  <c r="K82" i="8" s="1"/>
  <c r="I81" i="8"/>
  <c r="K81" i="8" s="1"/>
  <c r="I76" i="8"/>
  <c r="K76" i="8" s="1"/>
  <c r="I75" i="8"/>
  <c r="K75" i="8" s="1"/>
  <c r="I77" i="8"/>
  <c r="K77" i="8" s="1"/>
  <c r="I74" i="8"/>
  <c r="K74" i="8" s="1"/>
  <c r="I69" i="8"/>
  <c r="K69" i="8" s="1"/>
  <c r="I70" i="8"/>
  <c r="K70" i="8" s="1"/>
  <c r="I62" i="8"/>
  <c r="K62" i="8" s="1"/>
  <c r="I56" i="8"/>
  <c r="K56" i="8" s="1"/>
  <c r="I58" i="8"/>
  <c r="K58" i="8" s="1"/>
  <c r="I57" i="8"/>
  <c r="K57" i="8" s="1"/>
  <c r="I55" i="8"/>
  <c r="K55" i="8" s="1"/>
  <c r="I60" i="8"/>
  <c r="K60" i="8" s="1"/>
  <c r="I47" i="8"/>
  <c r="K47" i="8" s="1"/>
  <c r="I48" i="8"/>
  <c r="K48" i="8" s="1"/>
  <c r="I49" i="8"/>
  <c r="K49" i="8" s="1"/>
  <c r="I40" i="8"/>
  <c r="K40" i="8" s="1"/>
  <c r="I37" i="8"/>
  <c r="K37" i="8" s="1"/>
  <c r="I38" i="8"/>
  <c r="K38" i="8" s="1"/>
  <c r="I173" i="8"/>
  <c r="I172" i="8"/>
  <c r="K172" i="8" s="1"/>
  <c r="I161" i="8"/>
  <c r="K161" i="8" s="1"/>
  <c r="I162" i="8"/>
  <c r="K162" i="8" s="1"/>
  <c r="I163" i="8"/>
  <c r="K163" i="8" s="1"/>
  <c r="I164" i="8"/>
  <c r="K164" i="8" s="1"/>
  <c r="I167" i="8"/>
  <c r="K167" i="8" s="1"/>
  <c r="I168" i="8"/>
  <c r="K168" i="8" s="1"/>
  <c r="I160" i="8"/>
  <c r="K160" i="8" s="1"/>
  <c r="I156" i="8"/>
  <c r="K156" i="8" s="1"/>
  <c r="K157" i="8" s="1"/>
  <c r="I115" i="8"/>
  <c r="K115" i="8" s="1"/>
  <c r="I116" i="8"/>
  <c r="K116" i="8" s="1"/>
  <c r="I117" i="8"/>
  <c r="K117" i="8" s="1"/>
  <c r="I118" i="8"/>
  <c r="K118" i="8" s="1"/>
  <c r="I119" i="8"/>
  <c r="K119" i="8" s="1"/>
  <c r="I120" i="8"/>
  <c r="K120" i="8" s="1"/>
  <c r="I121" i="8"/>
  <c r="K121" i="8" s="1"/>
  <c r="I122" i="8"/>
  <c r="K122" i="8" s="1"/>
  <c r="I123" i="8"/>
  <c r="K123" i="8" s="1"/>
  <c r="I124" i="8"/>
  <c r="K124" i="8" s="1"/>
  <c r="I125" i="8"/>
  <c r="K125" i="8" s="1"/>
  <c r="I126" i="8"/>
  <c r="K126" i="8" s="1"/>
  <c r="I127" i="8"/>
  <c r="K127" i="8" s="1"/>
  <c r="I128" i="8"/>
  <c r="K128" i="8" s="1"/>
  <c r="I129" i="8"/>
  <c r="K129" i="8" s="1"/>
  <c r="I114" i="8"/>
  <c r="K114" i="8" s="1"/>
  <c r="I151" i="8"/>
  <c r="K151" i="8" s="1"/>
  <c r="I152" i="8"/>
  <c r="K152" i="8" s="1"/>
  <c r="I153" i="8"/>
  <c r="K153" i="8" s="1"/>
  <c r="I150" i="8"/>
  <c r="K150" i="8" s="1"/>
  <c r="I147" i="8"/>
  <c r="K147" i="8" s="1"/>
  <c r="I148" i="8"/>
  <c r="K148" i="8" s="1"/>
  <c r="I146" i="8"/>
  <c r="K146" i="8" s="1"/>
  <c r="I144" i="8"/>
  <c r="K144" i="8" s="1"/>
  <c r="I143" i="8"/>
  <c r="K143" i="8" s="1"/>
  <c r="I140" i="8"/>
  <c r="K140" i="8" s="1"/>
  <c r="I141" i="8"/>
  <c r="K141" i="8" s="1"/>
  <c r="I139" i="8"/>
  <c r="K139" i="8" s="1"/>
  <c r="I133" i="8"/>
  <c r="K133" i="8" s="1"/>
  <c r="I134" i="8"/>
  <c r="K134" i="8" s="1"/>
  <c r="I135" i="8"/>
  <c r="K135" i="8" s="1"/>
  <c r="I136" i="8"/>
  <c r="K136" i="8" s="1"/>
  <c r="I132" i="8"/>
  <c r="K132" i="8" s="1"/>
  <c r="I106" i="8"/>
  <c r="K106" i="8" s="1"/>
  <c r="I107" i="8"/>
  <c r="K107" i="8" s="1"/>
  <c r="I108" i="8"/>
  <c r="K108" i="8" s="1"/>
  <c r="I109" i="8"/>
  <c r="K109" i="8" s="1"/>
  <c r="I104" i="8"/>
  <c r="I94" i="8"/>
  <c r="K94" i="8" s="1"/>
  <c r="K95" i="8"/>
  <c r="I98" i="8"/>
  <c r="K98" i="8" s="1"/>
  <c r="I99" i="8"/>
  <c r="K99" i="8" s="1"/>
  <c r="I100" i="8"/>
  <c r="K100" i="8" s="1"/>
  <c r="I101" i="8"/>
  <c r="K101" i="8" s="1"/>
  <c r="I102" i="8"/>
  <c r="K102" i="8" s="1"/>
  <c r="I85" i="8"/>
  <c r="K85" i="8" s="1"/>
  <c r="I89" i="8"/>
  <c r="K89" i="8" s="1"/>
  <c r="I90" i="8"/>
  <c r="K90" i="8" s="1"/>
  <c r="I87" i="8"/>
  <c r="K87" i="8" s="1"/>
  <c r="I88" i="8"/>
  <c r="K88" i="8" s="1"/>
  <c r="I86" i="8"/>
  <c r="K86" i="8" s="1"/>
  <c r="I91" i="8"/>
  <c r="K91" i="8" s="1"/>
  <c r="I84" i="8"/>
  <c r="K84" i="8" s="1"/>
  <c r="I66" i="8"/>
  <c r="K66" i="8" s="1"/>
  <c r="I72" i="8"/>
  <c r="K72" i="8" s="1"/>
  <c r="I67" i="8"/>
  <c r="K67" i="8" s="1"/>
  <c r="I71" i="8"/>
  <c r="K71" i="8" s="1"/>
  <c r="I64" i="8"/>
  <c r="K64" i="8" s="1"/>
  <c r="I52" i="8"/>
  <c r="K52" i="8" s="1"/>
  <c r="I53" i="8"/>
  <c r="K53" i="8" s="1"/>
  <c r="I59" i="8"/>
  <c r="K59" i="8" s="1"/>
  <c r="I51" i="8"/>
  <c r="K51" i="8" s="1"/>
  <c r="I35" i="8"/>
  <c r="K35" i="8" s="1"/>
  <c r="I44" i="8"/>
  <c r="K44" i="8" s="1"/>
  <c r="I45" i="8"/>
  <c r="K45" i="8" s="1"/>
  <c r="I46" i="8"/>
  <c r="K46" i="8" s="1"/>
  <c r="I42" i="8"/>
  <c r="K42" i="8" s="1"/>
  <c r="I25" i="8"/>
  <c r="K25" i="8" s="1"/>
  <c r="I26" i="8"/>
  <c r="K26" i="8" s="1"/>
  <c r="I27" i="8"/>
  <c r="K27" i="8" s="1"/>
  <c r="I24" i="8"/>
  <c r="K24" i="8" s="1"/>
  <c r="I14" i="8"/>
  <c r="K14" i="8" s="1"/>
  <c r="I11" i="8"/>
  <c r="K11" i="8" s="1"/>
  <c r="I12" i="8"/>
  <c r="K12" i="8" s="1"/>
  <c r="I13" i="8"/>
  <c r="K13" i="8" s="1"/>
  <c r="I15" i="8"/>
  <c r="K15" i="8" s="1"/>
  <c r="I16" i="8"/>
  <c r="K16" i="8" s="1"/>
  <c r="K28" i="8" l="1"/>
  <c r="K154" i="8"/>
  <c r="K170" i="8"/>
  <c r="J104" i="8"/>
  <c r="K104" i="8" s="1"/>
  <c r="J103" i="8"/>
  <c r="K103" i="8" s="1"/>
  <c r="K112" i="8" l="1"/>
  <c r="K175" i="8" s="1"/>
  <c r="K176" i="8" s="1"/>
</calcChain>
</file>

<file path=xl/sharedStrings.xml><?xml version="1.0" encoding="utf-8"?>
<sst xmlns="http://schemas.openxmlformats.org/spreadsheetml/2006/main" count="325" uniqueCount="298">
  <si>
    <t>Désignation produit</t>
  </si>
  <si>
    <t>Product specification</t>
  </si>
  <si>
    <t xml:space="preserve">Prix HT </t>
  </si>
  <si>
    <t>Total HT</t>
  </si>
  <si>
    <t>CAFE &amp; THE / COFFEE &amp; TEA</t>
  </si>
  <si>
    <t>BAR - DRINKS</t>
  </si>
  <si>
    <t>LES CHAMPAGNES  / CHAMPAGNES</t>
  </si>
  <si>
    <t>CONSOMMABLES / CONSUMABLES</t>
  </si>
  <si>
    <t>Plateau de 20 mini-viennoiseries</t>
  </si>
  <si>
    <t>Corbeille de fruits de saison - 3,2kgs</t>
  </si>
  <si>
    <t>Cubiques - plateau de 35 pièces</t>
  </si>
  <si>
    <t>Bouchées froides - plateau de 48 pièces</t>
  </si>
  <si>
    <t>Mini-sandwich - plateau de 40 pièces</t>
  </si>
  <si>
    <t>Mini-quiches - plateau de 24 pièces</t>
  </si>
  <si>
    <t>Pain surprise au thon citronné - boîte de 24 pièces</t>
  </si>
  <si>
    <t>Pain surprise au jambon truffé - boîte de 24 pièces</t>
  </si>
  <si>
    <t>Sélection de charcuterie - 1kg</t>
  </si>
  <si>
    <t>Saumon fumé de norvège - 700g</t>
  </si>
  <si>
    <t>Fromages découpés - 900g</t>
  </si>
  <si>
    <t>Petits pains nature 50g - 15 boules</t>
  </si>
  <si>
    <t>Mini-tropézienne - plateau de 30 pièces</t>
  </si>
  <si>
    <t>Tartelette aux pralines roses - plateau de 48 pièces</t>
  </si>
  <si>
    <t>Les miniatures fruitées et chocolatées - plateau de 48 pièces</t>
  </si>
  <si>
    <t>Mini-financiers - plateau de 48 pièces</t>
  </si>
  <si>
    <t>Plateau de la semaine - même menu du lundi au dimanche inclus</t>
  </si>
  <si>
    <t>Plateau du mois - même menu du 01 au 31 du mois inclus</t>
  </si>
  <si>
    <t>Menu Lyonnais</t>
  </si>
  <si>
    <t>Menu Saveurs du Monde</t>
  </si>
  <si>
    <t>Menu Vegan</t>
  </si>
  <si>
    <t>Menu Bien-Etre</t>
  </si>
  <si>
    <t>Menu Végétarien</t>
  </si>
  <si>
    <t>Menu Gastronomie</t>
  </si>
  <si>
    <t>Sandwich beurre rosette</t>
  </si>
  <si>
    <t>Sandwich jambon blanc emmental</t>
  </si>
  <si>
    <t>Sandwich poulet crudités</t>
  </si>
  <si>
    <t>Salade poulet</t>
  </si>
  <si>
    <t>Salade végétarienne</t>
  </si>
  <si>
    <t>Quiche végétarienne</t>
  </si>
  <si>
    <t>Quiche lorraine</t>
  </si>
  <si>
    <t>Cookie aux pépites de chocolat</t>
  </si>
  <si>
    <t>Tartelette citron</t>
  </si>
  <si>
    <t>Tartelette praline</t>
  </si>
  <si>
    <t>Bière Heineken 33cl</t>
  </si>
  <si>
    <t>Tireuse à bière Heineken - Fût 8L</t>
  </si>
  <si>
    <t>Tireuse à bière Heineken - Fût 30L</t>
  </si>
  <si>
    <t>Domaine de Panéry - La Garuste</t>
  </si>
  <si>
    <t>IGP d'Oc - Jade</t>
  </si>
  <si>
    <t>Sait-Véran - Croix de Montceau</t>
  </si>
  <si>
    <t>Côtes de Provence - M de Minuty</t>
  </si>
  <si>
    <t>Côtes du Rhône - Jade</t>
  </si>
  <si>
    <t>Saint-Joseph - Les Vins de Vienne</t>
  </si>
  <si>
    <t xml:space="preserve">Champagne Lallier Brut - Grande Réserve </t>
  </si>
  <si>
    <t>Crème de Cassis</t>
  </si>
  <si>
    <t>Eau minérale plate - 50cl</t>
  </si>
  <si>
    <t>Pur jus d'orange blonde - 1L</t>
  </si>
  <si>
    <t>Pur jus de pomme - 1L</t>
  </si>
  <si>
    <t>Pur jus d'abricot - 1L</t>
  </si>
  <si>
    <t>Pur jus de fraise - 1L</t>
  </si>
  <si>
    <t>Coca-cola - 50cl</t>
  </si>
  <si>
    <t>Coca-cola zéro - 50cl</t>
  </si>
  <si>
    <t>Sac de glace pilée - 7kgs</t>
  </si>
  <si>
    <t>100 assiettes jetables 18cm Ø</t>
  </si>
  <si>
    <t>50 gobelets krafts à café - 10cl</t>
  </si>
  <si>
    <t>50 gobelets krafts - 20cl</t>
  </si>
  <si>
    <t>50 gobelets krafts - 33cl</t>
  </si>
  <si>
    <t>50 serviettes jetables noires 20x20</t>
  </si>
  <si>
    <t>Lot de 3 couverts en bois</t>
  </si>
  <si>
    <t>Sac poubelle</t>
  </si>
  <si>
    <t>Limonadier (tire-bouchon et décapsuleur)</t>
  </si>
  <si>
    <t>Qtés</t>
  </si>
  <si>
    <t>Qtés totale</t>
  </si>
  <si>
    <t xml:space="preserve">PETIT-DEJEUNER / BREAKFAST </t>
  </si>
  <si>
    <t>VIENNOISERIES &amp; FRUITS  / VIENNOISERIES &amp; FRUITS</t>
  </si>
  <si>
    <t>PLATEAUX REPAS / MEAL TRAYS</t>
  </si>
  <si>
    <t>LA BIERE / BEER</t>
  </si>
  <si>
    <t>LES VINS / WINES</t>
  </si>
  <si>
    <t>BLANC / WHITE</t>
  </si>
  <si>
    <t>ROSE / ROSE</t>
  </si>
  <si>
    <t>ROUGE / RED</t>
  </si>
  <si>
    <t>BOISSONS / SOFT DRINKS</t>
  </si>
  <si>
    <t>GLACE PILEE / CRUSHED ICE</t>
  </si>
  <si>
    <t>MATERIELS / MATERIALS</t>
  </si>
  <si>
    <t>LIVRAISON OU CLICK &amp; COLLECT / DELIVERY OR CLICK &amp; COLLECT</t>
  </si>
  <si>
    <t>Delivery</t>
  </si>
  <si>
    <t>Click &amp; Collect - entrée du hall 2 par la Place des Lumières à Eurexpo</t>
  </si>
  <si>
    <t>Click &amp; Collect</t>
  </si>
  <si>
    <t>GRATUIT / FREE</t>
  </si>
  <si>
    <t>Sous-total / Subtotal</t>
  </si>
  <si>
    <t>Tray of 20 mini pastries</t>
  </si>
  <si>
    <t>Plain madeleines – tray of 24 pieces</t>
  </si>
  <si>
    <t>Chocolate-filled madeleines – tray of 24 pieces</t>
  </si>
  <si>
    <t>Seasonal fruit basket – 3.2 kg</t>
  </si>
  <si>
    <t>Lavazza machine rental + 100 coffee capsules, sugar, stirrers, paper cups, 1L bottle of water to start</t>
  </si>
  <si>
    <t>Lavazza machine rental + 100 coffee capsules, 100 lemon tea capsules, sugar, stirrers, paper cups, 1L bottle of water to start</t>
  </si>
  <si>
    <t>Cubiques – tray of 35 pieces</t>
  </si>
  <si>
    <t>Mini sandwiches – tray of 40 pieces</t>
  </si>
  <si>
    <t>Mini quiches – tray of 24 pieces</t>
  </si>
  <si>
    <t>Surprise bread with lemon tuna – box of 24 pieces</t>
  </si>
  <si>
    <t>Surprise bread with truffled ham – box of 24 pieces</t>
  </si>
  <si>
    <t>Cold cocktail piece – tray of 48 pieces</t>
  </si>
  <si>
    <t>Assortment of Fine Cold Cuts – 1kg</t>
  </si>
  <si>
    <t>Norwegian Smoked Salmon – 700g</t>
  </si>
  <si>
    <t>Selection of Artisan Cheeses – 900g</t>
  </si>
  <si>
    <t>Mini Bread Rolls (50g each) – 15 pieces</t>
  </si>
  <si>
    <t>Mini Tropéziennes – Tray of 30 pieces</t>
  </si>
  <si>
    <t>Pink Praline Tartlets – Tray of 48 pieces</t>
  </si>
  <si>
    <t>Fruity and Chocolate Miniatures – Tray of 48 pieces</t>
  </si>
  <si>
    <t>Mini Financiers – Tray of 48 pieces</t>
  </si>
  <si>
    <t>Chicken Salad</t>
  </si>
  <si>
    <t>Vegetarian Salad</t>
  </si>
  <si>
    <t>Vegetarian Quiche</t>
  </si>
  <si>
    <t>Quiche Lorraine</t>
  </si>
  <si>
    <t>Quiche aux 3 fromages</t>
  </si>
  <si>
    <t>Chocolate Chip Cookie</t>
  </si>
  <si>
    <t>Lemon Tartlet</t>
  </si>
  <si>
    <t>Pink Praline Tartlet</t>
  </si>
  <si>
    <t>Three cheese quiche</t>
  </si>
  <si>
    <t>Heineken Beer 33cl</t>
  </si>
  <si>
    <t>Bière Desperados 33cl</t>
  </si>
  <si>
    <t>Bière Népo bio 33cl</t>
  </si>
  <si>
    <t>Desperados Beer 33cl</t>
  </si>
  <si>
    <t>Népo Organic Beer 33cl</t>
  </si>
  <si>
    <t>Heineken Beer Tap - 8L Keg</t>
  </si>
  <si>
    <t>Heineken Beer Tap - 30L Keg</t>
  </si>
  <si>
    <t>Still mineral water - 50cl</t>
  </si>
  <si>
    <t>Sparkling mineral water - 50cl</t>
  </si>
  <si>
    <t>Pure orange juice - 1L</t>
  </si>
  <si>
    <t>Pure apple juice - 1L</t>
  </si>
  <si>
    <t>Pure vineyard peach juice - 1L</t>
  </si>
  <si>
    <t>Pure apricot juice - 1L</t>
  </si>
  <si>
    <t>Pure strawberry juice - 1L</t>
  </si>
  <si>
    <t>Coca-Cola - 50cl</t>
  </si>
  <si>
    <t>Coca-Cola Zero - 50cl</t>
  </si>
  <si>
    <t>Bag of crushed ice - 7 kg</t>
  </si>
  <si>
    <t>100 disposable plates 18cm Ø</t>
  </si>
  <si>
    <t>50 kraft coffee cups - 10cl</t>
  </si>
  <si>
    <t>50 kraft cups - 20cl</t>
  </si>
  <si>
    <t>50 kraft cups - 33cl</t>
  </si>
  <si>
    <t>50 black disposable napkins 20x20cm</t>
  </si>
  <si>
    <t>Set of 3 wooden cutlery</t>
  </si>
  <si>
    <t>Trash bag</t>
  </si>
  <si>
    <t>Waiter’s corkscrew and bottle opener</t>
  </si>
  <si>
    <t>Jus de fruits 1L - Carton de 6 bouteilles - Saveur au choix en fonction des arrivages</t>
  </si>
  <si>
    <t>Fruit juice 1L – Carton of 6 bottles – Flavor subject to availability</t>
  </si>
  <si>
    <t xml:space="preserve">Brownie chocolat </t>
  </si>
  <si>
    <t>Chocolate  Brownie</t>
  </si>
  <si>
    <t xml:space="preserve">Pièces salés froide - plateau de 24 pièces </t>
  </si>
  <si>
    <t xml:space="preserve">Pièces salés froide - plateau de 48 pièces </t>
  </si>
  <si>
    <t>Cold savoury pieces - tray of 24 pieces</t>
  </si>
  <si>
    <t>Cold savoury pieces - tray of 48 pieces</t>
  </si>
  <si>
    <t xml:space="preserve">Wrap anglais - boîte de 15 pièces </t>
  </si>
  <si>
    <t xml:space="preserve">Navettes rosette - boîte de 10 pièces </t>
  </si>
  <si>
    <t xml:space="preserve">Pitas saumon fumé - boîte de 12 pièces </t>
  </si>
  <si>
    <t>English wrap - box of 15 pieces</t>
  </si>
  <si>
    <t>Rosette sandwich shuttle - box of  10 pieces</t>
  </si>
  <si>
    <t>Smoked salmon pitas - box of 12 pieces</t>
  </si>
  <si>
    <t xml:space="preserve">Nuancier végétarien - plateau de 6 à 8 pers. </t>
  </si>
  <si>
    <t>Nuancier of vegetarian - tray for 6 to 8 people</t>
  </si>
  <si>
    <t>Hummus and buckwheat crisps - 500g</t>
  </si>
  <si>
    <t>Olive tapenade with croutons - 500g</t>
  </si>
  <si>
    <t>Guacamole and tortillas - 500g</t>
  </si>
  <si>
    <t>Houmous et chips de sarrasin - 500g</t>
  </si>
  <si>
    <t>Tapenade d'olives et croutons - 500g</t>
  </si>
  <si>
    <t>Guacamole et tortillas - 500g</t>
  </si>
  <si>
    <t>Pain de campagne tranché - 500g</t>
  </si>
  <si>
    <t>Sliced farmhouse bread - 500g</t>
  </si>
  <si>
    <t>BUFFET SALÉ A PARTAGER / SAVOURY BUFFET TO SHARE</t>
  </si>
  <si>
    <t>Sweet cocktail pieces - tray of 24 pieces</t>
  </si>
  <si>
    <t xml:space="preserve">Pièces cocktail sucrés - plateau de 24 pièces </t>
  </si>
  <si>
    <t xml:space="preserve">Pièces cocktail sucrés - plateau de 48 pièces </t>
  </si>
  <si>
    <t>Sweet cocktail pieces - tray of 48 pieces</t>
  </si>
  <si>
    <t xml:space="preserve">Mousse au chocolat - plateau de 20 pièces </t>
  </si>
  <si>
    <t>Tiramisu - plateau de 20 pièces</t>
  </si>
  <si>
    <t xml:space="preserve">Compote du moment - plateau de 20 pièces </t>
  </si>
  <si>
    <t>Chocolate mousse - Tray of 20 pieces</t>
  </si>
  <si>
    <t>Tiramisu - Tray of 20 pieces</t>
  </si>
  <si>
    <t>Compote of the moment - Tray of 20 pieces</t>
  </si>
  <si>
    <t>BUFFET SUCRÉ A PARTAGER / SWEET BUFFET TO SHARE</t>
  </si>
  <si>
    <t>Brownie - box of 20 pieces</t>
  </si>
  <si>
    <t>Cookie aux pralines - box of 20 pieces</t>
  </si>
  <si>
    <t xml:space="preserve">Cake marbré - box of 15 pieces </t>
  </si>
  <si>
    <t>Cake praline - box of 15 pieces</t>
  </si>
  <si>
    <t>Cookie aux pralines - boîte de 20 pièce</t>
  </si>
  <si>
    <t>Compote du moment - boîte de 1000g</t>
  </si>
  <si>
    <t>Mousse au chocolat - boîte de 600g</t>
  </si>
  <si>
    <t>Tiramisu - boîte de 600g</t>
  </si>
  <si>
    <t>Chocolate mousse - box of  600g</t>
  </si>
  <si>
    <t>Chesse cakes - box of 1100g</t>
  </si>
  <si>
    <t>Tiramisu - box of 600g</t>
  </si>
  <si>
    <t>Compote of the moment - box of 1000g</t>
  </si>
  <si>
    <t>Brownie - boîte de 20 pièces</t>
  </si>
  <si>
    <t xml:space="preserve">BON DE COMMANDE - ORDER FORM </t>
  </si>
  <si>
    <t xml:space="preserve">  Nom de l'entreprise : 
  Company name: </t>
  </si>
  <si>
    <t xml:space="preserve">  Adresse de facturation :
  Billing address :</t>
  </si>
  <si>
    <t xml:space="preserve">  Adresse E-mail comptabilité :
  E-mail accounting address :</t>
  </si>
  <si>
    <t xml:space="preserve">  Numéro de la comptabilité :
  Accounting phone number :</t>
  </si>
  <si>
    <t xml:space="preserve"> Numéro de hall &amp; N° de stand:
 Hall number &amp; Booth Number :</t>
  </si>
  <si>
    <t xml:space="preserve">  Contact sur place et numéro de téléphone sur place :  
  On-site contact &amp; phone number :</t>
  </si>
  <si>
    <t xml:space="preserve">  Date de livraison /  Delivery date :</t>
  </si>
  <si>
    <t>Heure de livraison (Créneau de 1 heure) /  Delivery time (1 hour slot) :</t>
  </si>
  <si>
    <t>COFFEE KIT – THERMOS for 10 people
Includes: 2 x 1L thermoses, paper cups, stirrers, milk pods,stick sugars</t>
  </si>
  <si>
    <t>TEA KIT – THERMOS for 10 people
Includes: 2 x 1L thermoses, paper cups, stirrers, milk pods, stick sugars</t>
  </si>
  <si>
    <t>COCKTAIL SALES / SAVORY COCKTAIL - livraison à partir de 10h30 / Delivery service starts at 10h30 AM</t>
  </si>
  <si>
    <t xml:space="preserve">Lyonnais Meal Tray </t>
  </si>
  <si>
    <t xml:space="preserve">World Flavours Meal Tray </t>
  </si>
  <si>
    <t xml:space="preserve">Vegan Meal Tray </t>
  </si>
  <si>
    <t xml:space="preserve">Wellness Meal Tray </t>
  </si>
  <si>
    <t xml:space="preserve">Vegetarian Meal Tray </t>
  </si>
  <si>
    <t xml:space="preserve">Gastronomy Meal Tray </t>
  </si>
  <si>
    <t xml:space="preserve">Rosette Butter Sandwich </t>
  </si>
  <si>
    <t xml:space="preserve">Ham &amp; Emmental Sandwich </t>
  </si>
  <si>
    <t xml:space="preserve">Chicken &amp; Crudités Sandwich </t>
  </si>
  <si>
    <t>Lunch box Sandwich - Inclus : Sandwich + eau + dessert</t>
  </si>
  <si>
    <t>Lunch Box – Salad Includes: Salad + Water + Dessert</t>
  </si>
  <si>
    <t>Lunch Box – Sandwich Includes: Sandwich + Water + Dessert</t>
  </si>
  <si>
    <t>Lunch box Salade Inclus : Salade + eau + dessert</t>
  </si>
  <si>
    <t>Weekly Meal Tray - Same set menu served from Monday to Sunday</t>
  </si>
  <si>
    <t xml:space="preserve">Monthly Meal Tray </t>
  </si>
  <si>
    <t>Madeleines natures - plateau de 24 pièces</t>
  </si>
  <si>
    <t>Madeleines fourrées chocolat - plateau de 24 pièces</t>
  </si>
  <si>
    <t xml:space="preserve">Cake marbré &amp; pate à tartiner chocolat-noisettes - boîte de 15 pièces </t>
  </si>
  <si>
    <t>Mini-quiches savoyardes - Plateau de 12 pièces</t>
  </si>
  <si>
    <t>Bœuf rôti en tranches sauce tartare - 750g</t>
  </si>
  <si>
    <t>Sliced roast beef with tartar sauce - 750g</t>
  </si>
  <si>
    <t xml:space="preserve">Macarons - Boites de 20 pièces </t>
  </si>
  <si>
    <t>Macarons – Tray of 20 pieces</t>
  </si>
  <si>
    <t>Mini flans chocolat, vanille, praline, praliné  - plateau de 30 pièces</t>
  </si>
  <si>
    <t>Mini chocolate, vanilla, praline, praline flans - tray of 30 pieces</t>
  </si>
  <si>
    <t>Eau minérale plate - 1L en PET</t>
  </si>
  <si>
    <t>Still mineral water - 1L - PET plastic, a 100% recyclable material</t>
  </si>
  <si>
    <t>Sparkling mineral water - 1L - PET plastic, a 100% recyclable material</t>
  </si>
  <si>
    <t>Eau minérale pétillante - 1L en PET</t>
  </si>
  <si>
    <t>Coca-cola - 125cl</t>
  </si>
  <si>
    <t>Coca-cola zéro - 125cl</t>
  </si>
  <si>
    <r>
      <t xml:space="preserve">CONTACT : </t>
    </r>
    <r>
      <rPr>
        <b/>
        <sz val="14"/>
        <rFont val="Calibri"/>
        <family val="2"/>
        <scheme val="minor"/>
      </rPr>
      <t>04 72 22 30 33   service-commercial@foodexpo.fr</t>
    </r>
    <r>
      <rPr>
        <sz val="14"/>
        <rFont val="Calibri"/>
        <family val="2"/>
        <scheme val="minor"/>
      </rPr>
      <t xml:space="preserve">
Adresse : Parc des expositions Eurexpo Lyon - Avenue Louis Blériot - 69680 CHASSIEU
Siège : 1 Quai du Commerce - 69009 LYON
SIRET 91830903000016 - TVA INTRACOMMUNAUTAIRE FR32918309030</t>
    </r>
  </si>
  <si>
    <r>
      <rPr>
        <b/>
        <sz val="14"/>
        <rFont val="Calibri"/>
        <family val="2"/>
        <scheme val="minor"/>
      </rPr>
      <t>Location machine Lavazza</t>
    </r>
    <r>
      <rPr>
        <sz val="14"/>
        <rFont val="Calibri"/>
        <family val="2"/>
        <scheme val="minor"/>
      </rPr>
      <t xml:space="preserve">  + 100 capsules de café, sucres, agitateurs, gobelets carton, bouteille d'eau 1L pour démarrer</t>
    </r>
  </si>
  <si>
    <r>
      <rPr>
        <b/>
        <sz val="14"/>
        <rFont val="Calibri"/>
        <family val="2"/>
        <scheme val="minor"/>
      </rPr>
      <t>Location machine Lavazza</t>
    </r>
    <r>
      <rPr>
        <sz val="14"/>
        <rFont val="Calibri"/>
        <family val="2"/>
        <scheme val="minor"/>
      </rPr>
      <t xml:space="preserve">  + 100 capsules de café, 100 capsules de thé au citron, sucres, agitateurs, gobelets carton, bouteille d'eau 1L pour démarrer</t>
    </r>
  </si>
  <si>
    <r>
      <rPr>
        <b/>
        <sz val="14"/>
        <color theme="1"/>
        <rFont val="Calibri"/>
        <family val="2"/>
      </rPr>
      <t>KIT CAFE THERMOS 10pers</t>
    </r>
    <r>
      <rPr>
        <sz val="14"/>
        <color theme="1"/>
        <rFont val="Calibri"/>
        <family val="2"/>
      </rPr>
      <t>.
Inclus : 2 thermos d'1L, gobelets carton, agitateurs, dosettes de lait et sucres bûchette</t>
    </r>
  </si>
  <si>
    <r>
      <rPr>
        <b/>
        <sz val="14"/>
        <color theme="1"/>
        <rFont val="Calibri"/>
        <family val="2"/>
      </rPr>
      <t>KIT THE THERMOS 10pers</t>
    </r>
    <r>
      <rPr>
        <sz val="14"/>
        <color theme="1"/>
        <rFont val="Calibri"/>
        <family val="2"/>
      </rPr>
      <t>.
Inclus : 2 thermos d'1L, gobelets carton, agitateurs, dosettes de lait et sucres bûchette</t>
    </r>
  </si>
  <si>
    <t xml:space="preserve"> Numéro de hall &amp; N° de stand :
 Hall number &amp; Booth Number :</t>
  </si>
  <si>
    <r>
      <t xml:space="preserve">FORMULE Petit-Déjeuner Complet </t>
    </r>
    <r>
      <rPr>
        <sz val="12"/>
        <rFont val="Calibri"/>
        <family val="2"/>
        <scheme val="minor"/>
      </rPr>
      <t>(20 Mini vienoiseries, 1L café, 1L d'eau chaud, 2L de jus de fruits, 1L d'eau, serviettes, sucres, sachets de thé, agitateurs, gobelets carton)</t>
    </r>
  </si>
  <si>
    <t xml:space="preserve">Cake praline &amp; crème de pralines roses - 15 pièces </t>
  </si>
  <si>
    <r>
      <t>Livraison -</t>
    </r>
    <r>
      <rPr>
        <i/>
        <sz val="14"/>
        <rFont val="Calibri"/>
        <family val="2"/>
        <scheme val="minor"/>
      </rPr>
      <t>Dans le cas de livraisons multiples dans une même journée, des frais de livraison seront appliqués pour chaque passage</t>
    </r>
  </si>
  <si>
    <r>
      <rPr>
        <b/>
        <i/>
        <sz val="14"/>
        <rFont val="Calibri"/>
        <family val="2"/>
        <scheme val="minor"/>
      </rPr>
      <t>COMPLETE Breakfast Package</t>
    </r>
    <r>
      <rPr>
        <i/>
        <sz val="14"/>
        <rFont val="Calibri"/>
        <family val="2"/>
        <scheme val="minor"/>
      </rPr>
      <t xml:space="preserve"> </t>
    </r>
    <r>
      <rPr>
        <i/>
        <sz val="12"/>
        <rFont val="Calibri"/>
        <family val="2"/>
        <scheme val="minor"/>
      </rPr>
      <t>(20 Mini pastries, 1L coffee, 1L hot water, 2L fruit juice, 1L water, napkins, sugar, tea bags, stirrers, paper cups)</t>
    </r>
  </si>
  <si>
    <t>Fromage blanc et granola -  boîte de 1100g</t>
  </si>
  <si>
    <t>Pur jus de pêche jaune - 1L</t>
  </si>
  <si>
    <t>Cannelés - plateau de 24 pièces</t>
  </si>
  <si>
    <t>Cannelés – tray of 24 pieces</t>
  </si>
  <si>
    <t xml:space="preserve">Tartelette bourdaloue </t>
  </si>
  <si>
    <t xml:space="preserve"> Bourdaloue Tartlet</t>
  </si>
  <si>
    <t>Coca-Cola - 125cl</t>
  </si>
  <si>
    <t>Coca-Cola Zero - 125cl</t>
  </si>
  <si>
    <t>Savoyard mini quiches – tray of 12 pieces</t>
  </si>
  <si>
    <t>Bouchées froides - plateau de 24 pièces</t>
  </si>
  <si>
    <t>Cold cocktail piece – tray of 24 pieces</t>
  </si>
  <si>
    <t>Cubiques - plateau de 15 pièces</t>
  </si>
  <si>
    <t>Cubiques – tray of 15 pieces</t>
  </si>
  <si>
    <t>Mini-sandwich - plateau de 20 pièces</t>
  </si>
  <si>
    <t>Mini sandwiches – tray of 20 pieces</t>
  </si>
  <si>
    <t>Les miniatures fruitées et chocolatées - plateau de 24 pièces</t>
  </si>
  <si>
    <t>Fruity and Chocolate Miniatures – Tray of 24 pieces</t>
  </si>
  <si>
    <t>Tartelette aux pralines roses - plateau de 24 pièces</t>
  </si>
  <si>
    <t>Pink Praline Tartlets – Tray of 24 pieces</t>
  </si>
  <si>
    <t>Mini-financiers - plateau de 24 pièces</t>
  </si>
  <si>
    <t>Mini Financiers – Tray of 24 pieces</t>
  </si>
  <si>
    <t xml:space="preserve">Bretzel thon citron </t>
  </si>
  <si>
    <t>Lemon tuna pretzel</t>
  </si>
  <si>
    <t xml:space="preserve">40 mini couverts cocktail zèro plastique </t>
  </si>
  <si>
    <t>40 plastic-free mini cocktail cutlery</t>
  </si>
  <si>
    <t>Eau minérale pétillante - 50cl</t>
  </si>
  <si>
    <t xml:space="preserve">Financier aux amandes - box of 16 pieces </t>
  </si>
  <si>
    <t xml:space="preserve">Financier aux amandes &amp; pate à tartiner caramel beurre salé - boîte de 16 pièces </t>
  </si>
  <si>
    <t>GATEAUX A PARTAGER / CAKES TO SAHRE</t>
  </si>
  <si>
    <t>COCKTAIL SUCRÉS / SWEET COCKTAIL</t>
  </si>
  <si>
    <t>SNACKING SUCRÉ / SWEET SNACK</t>
  </si>
  <si>
    <t>SNACKING SALÉ /SAVOURY SNACK AND LUNCH BOX</t>
  </si>
  <si>
    <t>Fuze Tea - 125cl</t>
  </si>
  <si>
    <t>Fuze Tea - 40cl</t>
  </si>
  <si>
    <t>Fromage blanc coulis de fruits muesli</t>
  </si>
  <si>
    <t>Cottage cheese with fruit coulis and muesli</t>
  </si>
  <si>
    <t>Sandwich végétarien</t>
  </si>
  <si>
    <t>Vegetarian Sandwich</t>
  </si>
  <si>
    <t>Prosecco Riccadonna Signature</t>
  </si>
  <si>
    <t>Champagne Mumm cordon rouge</t>
  </si>
  <si>
    <t>Acompte 80% HT</t>
  </si>
  <si>
    <t>Cheese cakes - plateau de 20 pièces</t>
  </si>
  <si>
    <t>Cheese cakes - Tray of 20 pieces</t>
  </si>
  <si>
    <t>Cannelés - plateau de 48 pièces</t>
  </si>
  <si>
    <t>Cannelés – Tray of 48 pieces</t>
  </si>
  <si>
    <t xml:space="preserve">CONDITIONS GENERALES DE VENTE 
Merci de vous référer au délai de livraison pour passer vos commandes (plateaux-repas, boissons et accessoires : commande la veille avant 17 h pour le lendemain, mignardises sucrées et salées : 3 jours ouvrés de production.Pour toute commande hors délai, nos équipes commerciales se feront un plaisir de trouver avec vous des solutions adaptées à vos besoins. 
Paiement à 70% pour toute validation de commande pour les entreprises françaises, et 100% pour les entreprises basées hors Frace
Les prix indiqués sur les tarifs des produits s’entendent hors taxes et hors frais de livraison.
Merci de noter que :
- Aucun remboursement ne sera effectué en cas d'annulation / réduction de la commande initiale.
- Aucun remboursement ne sera effectué en échange de la récupération d'un excédent de marchandise.
SERVICES COMPLEMENTAIRES
Pour toute installation de prestation sur votre stand ou toute demande sur-mesure, n’hésitez pas à demander à nos équipes commerciales. 
</t>
  </si>
  <si>
    <t xml:space="preserve">GENERAL TERMS AND CONDITIONS OF SALE
Please refer to the delivery lead time when placing your orders (meal trays, drinks and accessories: order the day before before 5 p.m. for next-day delivery, sweet and savory mignardises: 3 working days production time). For any orders placed after the deadline, our sales team will be happy to help you find tailored solutions that meet your needs.
A 70% payment is required to confirm any order from companies based in France, and 100% for companies based outside of France.
Product prices listed are excluding taxes and delivery charges.
Please note that:
No refunds will be issued in the event of cancellation or reduction of the initial order.
No refunds will be granted in exchange for the return of surplus goods.
ADDITIONAL SERVICES
For any setup service on your stand or custom requests, feel free to contact our sales team.
</t>
  </si>
  <si>
    <t>CLÉ EN MAIN - livraison à partir de 10h30 / Delivery service starts at 10h30 AM</t>
  </si>
  <si>
    <t xml:space="preserve">Pause Déjeunatoire 14 à 15 pièces｜10 personnes </t>
  </si>
  <si>
    <t xml:space="preserve">Pause Cocktail 10 à 11 pièces｜10 personnes </t>
  </si>
  <si>
    <t xml:space="preserve">Pause Apéritive 6 à 7 pièces｜10 personnes </t>
  </si>
  <si>
    <t>Aperitif Break: 6 to 7 pieces | 10 people</t>
  </si>
  <si>
    <t>Cocktail Break: 10 to 11 pieces | 10 people</t>
  </si>
  <si>
    <t>Lunch Break : 14 to 15 pieces | 10 people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</si>
</sst>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quot;_-;\-* #,##0.00\ &quot;€&quot;_-;_-* &quot;-&quot;??\ &quot;€&quot;_-;_-@_-"/>
    <numFmt numFmtId="164" formatCode="#,##0.00\ _€"/>
    <numFmt numFmtId="165" formatCode="#,##0.00\ &quot;€&quot;"/>
  </numFmts>
  <fonts count="36" x14ac:knownFonts="1">
    <font>
      <sz val="11"/>
      <color theme="1"/>
      <name val="Calibri"/>
      <family val="2"/>
      <scheme val="minor"/>
    </font>
    <font>
      <sz val="11"/>
      <color theme="1"/>
      <name val="Arial Narrow"/>
      <family val="2"/>
    </font>
    <font>
      <sz val="11"/>
      <color theme="1"/>
      <name val="Calibri"/>
      <family val="2"/>
      <scheme val="minor"/>
    </font>
    <font>
      <b/>
      <sz val="16"/>
      <name val="Calibri"/>
      <family val="2"/>
      <scheme val="minor"/>
    </font>
    <font>
      <sz val="10"/>
      <color rgb="FF000000"/>
      <name val="Calibri"/>
      <family val="2"/>
      <scheme val="minor"/>
    </font>
    <font>
      <sz val="6"/>
      <color rgb="FF000000"/>
      <name val="Calibri"/>
      <family val="2"/>
      <scheme val="minor"/>
    </font>
    <font>
      <sz val="18"/>
      <name val="Calibri"/>
      <family val="2"/>
      <scheme val="minor"/>
    </font>
    <font>
      <sz val="14"/>
      <name val="Calibri"/>
      <family val="2"/>
      <scheme val="minor"/>
    </font>
    <font>
      <i/>
      <sz val="14"/>
      <name val="Calibri"/>
      <family val="2"/>
      <scheme val="minor"/>
    </font>
    <font>
      <sz val="14"/>
      <color rgb="FF000000"/>
      <name val="Calibri"/>
      <family val="2"/>
      <scheme val="minor"/>
    </font>
    <font>
      <b/>
      <sz val="14"/>
      <color rgb="FF000000"/>
      <name val="Calibri"/>
      <family val="2"/>
      <scheme val="minor"/>
    </font>
    <font>
      <b/>
      <sz val="18"/>
      <color rgb="FF000000"/>
      <name val="Calibri"/>
      <family val="2"/>
      <scheme val="minor"/>
    </font>
    <font>
      <b/>
      <sz val="18"/>
      <name val="Calibri"/>
      <family val="2"/>
      <scheme val="minor"/>
    </font>
    <font>
      <sz val="16"/>
      <color rgb="FF000000"/>
      <name val="Calibri"/>
      <family val="2"/>
      <scheme val="minor"/>
    </font>
    <font>
      <sz val="16"/>
      <name val="Calibri"/>
      <family val="2"/>
      <scheme val="minor"/>
    </font>
    <font>
      <b/>
      <sz val="16"/>
      <color rgb="FF000000"/>
      <name val="Calibri"/>
      <family val="2"/>
      <scheme val="minor"/>
    </font>
    <font>
      <b/>
      <sz val="20"/>
      <name val="Calibri"/>
      <family val="2"/>
      <scheme val="minor"/>
    </font>
    <font>
      <sz val="18"/>
      <color rgb="FF000000"/>
      <name val="Calibri"/>
      <family val="2"/>
      <scheme val="minor"/>
    </font>
    <font>
      <sz val="13"/>
      <color rgb="FF000000"/>
      <name val="Calibri"/>
      <family val="2"/>
      <scheme val="minor"/>
    </font>
    <font>
      <sz val="20"/>
      <name val="Calibri"/>
      <family val="2"/>
      <scheme val="minor"/>
    </font>
    <font>
      <sz val="8"/>
      <name val="Calibri"/>
      <family val="2"/>
      <scheme val="minor"/>
    </font>
    <font>
      <b/>
      <sz val="28"/>
      <color rgb="FF943434"/>
      <name val="Calibri"/>
      <family val="2"/>
      <scheme val="minor"/>
    </font>
    <font>
      <sz val="14"/>
      <name val="Calibri"/>
      <family val="2"/>
    </font>
    <font>
      <sz val="12"/>
      <name val="Calibri"/>
      <family val="2"/>
      <scheme val="minor"/>
    </font>
    <font>
      <i/>
      <sz val="12"/>
      <color rgb="FF000000"/>
      <name val="Calibri"/>
      <family val="2"/>
      <scheme val="minor"/>
    </font>
    <font>
      <b/>
      <sz val="14"/>
      <name val="Calibri"/>
      <family val="2"/>
      <scheme val="minor"/>
    </font>
    <font>
      <b/>
      <sz val="16"/>
      <color theme="1"/>
      <name val="Calibri"/>
      <family val="2"/>
      <scheme val="minor"/>
    </font>
    <font>
      <sz val="14"/>
      <color theme="1"/>
      <name val="Calibri"/>
      <family val="2"/>
    </font>
    <font>
      <b/>
      <sz val="14"/>
      <color rgb="FF943434"/>
      <name val="Calibri"/>
      <family val="2"/>
      <scheme val="minor"/>
    </font>
    <font>
      <sz val="14"/>
      <color rgb="FF000000"/>
      <name val="Calibri"/>
      <family val="2"/>
    </font>
    <font>
      <b/>
      <sz val="14"/>
      <color theme="1"/>
      <name val="Calibri"/>
      <family val="2"/>
    </font>
    <font>
      <b/>
      <i/>
      <sz val="14"/>
      <name val="Calibri"/>
      <family val="2"/>
      <scheme val="minor"/>
    </font>
    <font>
      <i/>
      <sz val="12"/>
      <name val="Calibri"/>
      <family val="2"/>
      <scheme val="minor"/>
    </font>
    <font>
      <b/>
      <sz val="16"/>
      <color rgb="FF943434"/>
      <name val="Calibri"/>
      <family val="2"/>
      <scheme val="minor"/>
    </font>
    <font>
      <u/>
      <sz val="11"/>
      <color theme="10"/>
      <name val="Calibri"/>
      <family val="2"/>
      <scheme val="minor"/>
    </font>
    <font>
      <b/>
      <u/>
      <sz val="16"/>
      <name val="Calibri"/>
      <family val="2"/>
      <scheme val="minor"/>
    </font>
  </fonts>
  <fills count="4">
    <fill>
      <patternFill patternType="none"/>
    </fill>
    <fill>
      <patternFill patternType="gray125"/>
    </fill>
    <fill>
      <patternFill patternType="solid">
        <fgColor theme="0"/>
        <bgColor indexed="64"/>
      </patternFill>
    </fill>
    <fill>
      <patternFill patternType="solid">
        <fgColor rgb="FFEDEBE0"/>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right/>
      <top style="thin">
        <color auto="1"/>
      </top>
      <bottom style="thin">
        <color auto="1"/>
      </bottom>
      <diagonal/>
    </border>
    <border>
      <left/>
      <right style="thin">
        <color auto="1"/>
      </right>
      <top/>
      <bottom style="thin">
        <color auto="1"/>
      </bottom>
      <diagonal/>
    </border>
    <border>
      <left/>
      <right/>
      <top style="thick">
        <color indexed="64"/>
      </top>
      <bottom style="thick">
        <color indexed="64"/>
      </bottom>
      <diagonal/>
    </border>
    <border>
      <left/>
      <right/>
      <top style="medium">
        <color indexed="64"/>
      </top>
      <bottom style="medium">
        <color indexed="64"/>
      </bottom>
      <diagonal/>
    </border>
    <border>
      <left style="thin">
        <color auto="1"/>
      </left>
      <right style="medium">
        <color indexed="64"/>
      </right>
      <top/>
      <bottom style="thin">
        <color auto="1"/>
      </bottom>
      <diagonal/>
    </border>
    <border>
      <left/>
      <right style="medium">
        <color indexed="64"/>
      </right>
      <top style="thin">
        <color auto="1"/>
      </top>
      <bottom style="thin">
        <color auto="1"/>
      </bottom>
      <diagonal/>
    </border>
    <border>
      <left style="medium">
        <color indexed="64"/>
      </left>
      <right style="thin">
        <color indexed="64"/>
      </right>
      <top style="thin">
        <color indexed="64"/>
      </top>
      <bottom style="thin">
        <color indexed="64"/>
      </bottom>
      <diagonal/>
    </border>
    <border>
      <left/>
      <right/>
      <top/>
      <bottom style="thin">
        <color auto="1"/>
      </bottom>
      <diagonal/>
    </border>
    <border>
      <left/>
      <right style="thin">
        <color auto="1"/>
      </right>
      <top/>
      <bottom/>
      <diagonal/>
    </border>
    <border>
      <left style="thin">
        <color indexed="64"/>
      </left>
      <right style="thin">
        <color indexed="64"/>
      </right>
      <top/>
      <bottom/>
      <diagonal/>
    </border>
    <border>
      <left style="thin">
        <color indexed="64"/>
      </left>
      <right style="thin">
        <color indexed="64"/>
      </right>
      <top style="thin">
        <color auto="1"/>
      </top>
      <bottom style="double">
        <color indexed="64"/>
      </bottom>
      <diagonal/>
    </border>
    <border>
      <left style="thin">
        <color auto="1"/>
      </left>
      <right/>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auto="1"/>
      </bottom>
      <diagonal/>
    </border>
    <border>
      <left style="thin">
        <color auto="1"/>
      </left>
      <right/>
      <top style="double">
        <color indexed="64"/>
      </top>
      <bottom style="thin">
        <color auto="1"/>
      </bottom>
      <diagonal/>
    </border>
    <border>
      <left style="thin">
        <color indexed="64"/>
      </left>
      <right/>
      <top style="thin">
        <color auto="1"/>
      </top>
      <bottom style="double">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bottom style="medium">
        <color indexed="64"/>
      </bottom>
      <diagonal/>
    </border>
    <border>
      <left style="thin">
        <color indexed="64"/>
      </left>
      <right style="thin">
        <color indexed="64"/>
      </right>
      <top style="medium">
        <color indexed="64"/>
      </top>
      <bottom style="thin">
        <color auto="1"/>
      </bottom>
      <diagonal/>
    </border>
    <border>
      <left style="thin">
        <color indexed="64"/>
      </left>
      <right style="medium">
        <color indexed="64"/>
      </right>
      <top style="medium">
        <color indexed="64"/>
      </top>
      <bottom style="thin">
        <color auto="1"/>
      </bottom>
      <diagonal/>
    </border>
    <border>
      <left style="medium">
        <color indexed="64"/>
      </left>
      <right/>
      <top style="thin">
        <color auto="1"/>
      </top>
      <bottom style="medium">
        <color indexed="64"/>
      </bottom>
      <diagonal/>
    </border>
    <border>
      <left style="thin">
        <color indexed="64"/>
      </left>
      <right style="medium">
        <color indexed="64"/>
      </right>
      <top style="thin">
        <color auto="1"/>
      </top>
      <bottom style="medium">
        <color indexed="64"/>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thin">
        <color auto="1"/>
      </top>
      <bottom style="thin">
        <color auto="1"/>
      </bottom>
      <diagonal/>
    </border>
    <border>
      <left style="medium">
        <color indexed="64"/>
      </left>
      <right style="thin">
        <color auto="1"/>
      </right>
      <top/>
      <bottom style="thin">
        <color auto="1"/>
      </bottom>
      <diagonal/>
    </border>
    <border>
      <left style="medium">
        <color indexed="64"/>
      </left>
      <right style="thin">
        <color theme="0" tint="-0.34998626667073579"/>
      </right>
      <top style="thin">
        <color theme="0" tint="-0.34998626667073579"/>
      </top>
      <bottom style="thin">
        <color theme="0" tint="-0.34998626667073579"/>
      </bottom>
      <diagonal/>
    </border>
    <border>
      <left style="medium">
        <color indexed="64"/>
      </left>
      <right style="thin">
        <color indexed="64"/>
      </right>
      <top style="thin">
        <color auto="1"/>
      </top>
      <bottom style="double">
        <color indexed="64"/>
      </bottom>
      <diagonal/>
    </border>
    <border>
      <left style="thin">
        <color auto="1"/>
      </left>
      <right style="medium">
        <color indexed="64"/>
      </right>
      <top style="thin">
        <color auto="1"/>
      </top>
      <bottom style="double">
        <color indexed="64"/>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style="thick">
        <color indexed="64"/>
      </top>
      <bottom style="thick">
        <color indexed="64"/>
      </bottom>
      <diagonal/>
    </border>
    <border>
      <left/>
      <right style="medium">
        <color indexed="64"/>
      </right>
      <top style="thick">
        <color indexed="64"/>
      </top>
      <bottom style="thick">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right style="medium">
        <color indexed="64"/>
      </right>
      <top style="thick">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
      <left style="medium">
        <color indexed="64"/>
      </left>
      <right/>
      <top/>
      <bottom style="thin">
        <color auto="1"/>
      </bottom>
      <diagonal/>
    </border>
    <border>
      <left/>
      <right style="medium">
        <color indexed="64"/>
      </right>
      <top/>
      <bottom style="thin">
        <color indexed="64"/>
      </bottom>
      <diagonal/>
    </border>
  </borders>
  <cellStyleXfs count="3">
    <xf numFmtId="0" fontId="0" fillId="0" borderId="0"/>
    <xf numFmtId="44" fontId="2" fillId="0" borderId="0" applyFont="0" applyFill="0" applyBorder="0" applyAlignment="0" applyProtection="0"/>
    <xf numFmtId="0" fontId="34" fillId="0" borderId="0" applyNumberFormat="0" applyFill="0" applyBorder="0" applyAlignment="0" applyProtection="0"/>
  </cellStyleXfs>
  <cellXfs count="149">
    <xf numFmtId="0" fontId="0" fillId="0" borderId="0" xfId="0"/>
    <xf numFmtId="0" fontId="4" fillId="0" borderId="0" xfId="0" applyFont="1" applyAlignment="1">
      <alignment horizontal="left" vertical="center"/>
    </xf>
    <xf numFmtId="0" fontId="5" fillId="0" borderId="0" xfId="0" applyFont="1" applyAlignment="1">
      <alignment horizontal="left" vertical="center"/>
    </xf>
    <xf numFmtId="44" fontId="4" fillId="0" borderId="0" xfId="1" applyFont="1" applyAlignment="1">
      <alignment horizontal="left" vertical="center"/>
    </xf>
    <xf numFmtId="0" fontId="4" fillId="0" borderId="0" xfId="0" applyFont="1" applyAlignment="1">
      <alignment horizontal="right" vertical="center"/>
    </xf>
    <xf numFmtId="0" fontId="1" fillId="0" borderId="0" xfId="0" applyFont="1" applyAlignment="1">
      <alignment horizontal="center" vertical="top" wrapText="1"/>
    </xf>
    <xf numFmtId="0" fontId="1" fillId="0" borderId="0" xfId="0" applyFont="1" applyAlignment="1">
      <alignment vertical="top" wrapText="1"/>
    </xf>
    <xf numFmtId="0" fontId="4" fillId="0" borderId="0" xfId="0" applyFont="1" applyAlignment="1">
      <alignment horizontal="center" vertical="center"/>
    </xf>
    <xf numFmtId="0" fontId="6" fillId="2" borderId="0" xfId="0" applyFont="1" applyFill="1" applyAlignment="1">
      <alignment vertical="center" wrapText="1"/>
    </xf>
    <xf numFmtId="0" fontId="4" fillId="0" borderId="0" xfId="0" applyFont="1" applyAlignment="1" applyProtection="1">
      <alignment horizontal="left" vertical="center"/>
      <protection locked="0"/>
    </xf>
    <xf numFmtId="0" fontId="9" fillId="2" borderId="0" xfId="0" applyFont="1" applyFill="1" applyAlignment="1">
      <alignment horizontal="left" vertical="center"/>
    </xf>
    <xf numFmtId="0" fontId="9" fillId="0" borderId="0" xfId="0" applyFont="1" applyAlignment="1">
      <alignment horizontal="left" vertical="center"/>
    </xf>
    <xf numFmtId="44" fontId="9" fillId="2" borderId="0" xfId="1" applyFont="1" applyFill="1" applyBorder="1" applyAlignment="1">
      <alignment horizontal="right" vertical="center" wrapText="1"/>
    </xf>
    <xf numFmtId="0" fontId="11" fillId="0" borderId="0" xfId="0" applyFont="1" applyAlignment="1">
      <alignment horizontal="center" vertical="center"/>
    </xf>
    <xf numFmtId="0" fontId="14" fillId="2" borderId="0" xfId="0" applyFont="1" applyFill="1" applyAlignment="1">
      <alignment vertical="center"/>
    </xf>
    <xf numFmtId="0" fontId="12" fillId="0" borderId="0" xfId="0" applyFont="1" applyAlignment="1">
      <alignment horizontal="center" vertical="center" wrapText="1"/>
    </xf>
    <xf numFmtId="0" fontId="3" fillId="0" borderId="0" xfId="0" applyFont="1" applyAlignment="1">
      <alignment horizontal="center" vertical="center" wrapText="1"/>
    </xf>
    <xf numFmtId="165" fontId="13" fillId="2" borderId="7" xfId="0" applyNumberFormat="1" applyFont="1" applyFill="1" applyBorder="1" applyAlignment="1">
      <alignment horizontal="right" vertical="center"/>
    </xf>
    <xf numFmtId="0" fontId="15" fillId="2" borderId="3" xfId="0" applyFont="1" applyFill="1" applyBorder="1" applyAlignment="1">
      <alignment horizontal="right" vertical="center"/>
    </xf>
    <xf numFmtId="0" fontId="18" fillId="2" borderId="0" xfId="0" applyFont="1" applyFill="1" applyAlignment="1">
      <alignment horizontal="right" vertical="center"/>
    </xf>
    <xf numFmtId="0" fontId="7" fillId="2" borderId="14" xfId="0" applyFont="1" applyFill="1" applyBorder="1" applyAlignment="1">
      <alignment vertical="center" wrapText="1"/>
    </xf>
    <xf numFmtId="0" fontId="7" fillId="2" borderId="20" xfId="0" applyFont="1" applyFill="1" applyBorder="1" applyAlignment="1">
      <alignment vertical="center" wrapText="1"/>
    </xf>
    <xf numFmtId="0" fontId="16" fillId="0" borderId="37" xfId="0" applyFont="1" applyBorder="1" applyAlignment="1">
      <alignment horizontal="center" vertical="center" wrapText="1"/>
    </xf>
    <xf numFmtId="0" fontId="16" fillId="0" borderId="21" xfId="0" applyFont="1" applyBorder="1" applyAlignment="1">
      <alignment horizontal="center" vertical="center" wrapText="1"/>
    </xf>
    <xf numFmtId="0" fontId="13" fillId="2" borderId="0" xfId="0" applyFont="1" applyFill="1" applyAlignment="1">
      <alignment horizontal="left" vertical="center"/>
    </xf>
    <xf numFmtId="0" fontId="8" fillId="2" borderId="4"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6" xfId="0" applyFont="1" applyFill="1" applyBorder="1" applyAlignment="1">
      <alignment horizontal="center" vertical="center" wrapText="1"/>
    </xf>
    <xf numFmtId="44" fontId="9" fillId="2" borderId="1" xfId="1" applyFont="1" applyFill="1" applyBorder="1" applyAlignment="1">
      <alignment horizontal="right" vertical="center" wrapText="1"/>
    </xf>
    <xf numFmtId="44" fontId="9" fillId="2" borderId="12" xfId="0" applyNumberFormat="1" applyFont="1" applyFill="1" applyBorder="1" applyAlignment="1">
      <alignment horizontal="right" vertical="center"/>
    </xf>
    <xf numFmtId="0" fontId="8" fillId="2" borderId="22" xfId="0" applyFont="1" applyFill="1" applyBorder="1" applyAlignment="1">
      <alignment horizontal="center" vertical="center" wrapText="1"/>
    </xf>
    <xf numFmtId="0" fontId="8" fillId="2" borderId="21" xfId="0" applyFont="1" applyFill="1" applyBorder="1" applyAlignment="1">
      <alignment horizontal="center" vertical="center" wrapText="1"/>
    </xf>
    <xf numFmtId="44" fontId="9" fillId="2" borderId="21" xfId="1" applyFont="1" applyFill="1" applyBorder="1" applyAlignment="1">
      <alignment horizontal="right" vertical="center" wrapText="1"/>
    </xf>
    <xf numFmtId="44" fontId="9" fillId="2" borderId="25" xfId="0" applyNumberFormat="1" applyFont="1" applyFill="1" applyBorder="1" applyAlignment="1">
      <alignment horizontal="right" vertical="center"/>
    </xf>
    <xf numFmtId="0" fontId="25" fillId="0" borderId="24" xfId="0" applyFont="1" applyBorder="1" applyAlignment="1">
      <alignment horizontal="center" vertical="center" wrapText="1"/>
    </xf>
    <xf numFmtId="0" fontId="25" fillId="0" borderId="36" xfId="0" applyFont="1" applyBorder="1" applyAlignment="1">
      <alignment horizontal="center" vertical="center" wrapText="1"/>
    </xf>
    <xf numFmtId="44" fontId="25" fillId="0" borderId="24" xfId="1" applyFont="1" applyFill="1" applyBorder="1" applyAlignment="1" applyProtection="1">
      <alignment horizontal="center" vertical="center" wrapText="1"/>
    </xf>
    <xf numFmtId="164" fontId="25" fillId="0" borderId="25" xfId="0" applyNumberFormat="1" applyFont="1" applyBorder="1" applyAlignment="1">
      <alignment horizontal="center" vertical="center" wrapText="1"/>
    </xf>
    <xf numFmtId="0" fontId="8" fillId="2" borderId="5" xfId="0" applyFont="1" applyFill="1" applyBorder="1" applyAlignment="1">
      <alignment horizontal="center" vertical="center" wrapText="1"/>
    </xf>
    <xf numFmtId="44" fontId="9" fillId="2" borderId="6" xfId="1" applyFont="1" applyFill="1" applyBorder="1" applyAlignment="1">
      <alignment horizontal="right" vertical="center" wrapText="1"/>
    </xf>
    <xf numFmtId="44" fontId="9" fillId="2" borderId="2" xfId="1" applyFont="1" applyFill="1" applyBorder="1" applyAlignment="1">
      <alignment horizontal="right" vertical="center" wrapText="1"/>
    </xf>
    <xf numFmtId="0" fontId="8" fillId="2" borderId="18"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2" xfId="0" applyFont="1" applyFill="1" applyBorder="1" applyAlignment="1">
      <alignment horizontal="center" vertical="center" wrapText="1"/>
    </xf>
    <xf numFmtId="44" fontId="9" fillId="2" borderId="18" xfId="1" applyFont="1" applyFill="1" applyBorder="1" applyAlignment="1">
      <alignment horizontal="right" vertical="center" wrapText="1"/>
    </xf>
    <xf numFmtId="0" fontId="8"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44" fontId="9" fillId="2" borderId="17" xfId="1" applyFont="1" applyFill="1" applyBorder="1" applyAlignment="1">
      <alignment horizontal="right" vertical="center" wrapText="1"/>
    </xf>
    <xf numFmtId="0" fontId="8" fillId="2" borderId="11" xfId="0" applyFont="1" applyFill="1" applyBorder="1" applyAlignment="1">
      <alignment horizontal="center" vertical="center" wrapText="1"/>
    </xf>
    <xf numFmtId="44" fontId="9" fillId="2" borderId="11" xfId="1" applyFont="1" applyFill="1" applyBorder="1" applyAlignment="1">
      <alignment horizontal="right" vertical="center" wrapText="1"/>
    </xf>
    <xf numFmtId="44" fontId="9" fillId="2" borderId="1" xfId="1" applyFont="1" applyFill="1" applyBorder="1" applyAlignment="1" applyProtection="1">
      <alignment horizontal="right" vertical="center" wrapText="1"/>
    </xf>
    <xf numFmtId="0" fontId="13" fillId="0" borderId="33" xfId="0" applyFont="1" applyBorder="1" applyAlignment="1">
      <alignment horizontal="left" vertical="center" wrapText="1"/>
    </xf>
    <xf numFmtId="0" fontId="13" fillId="0" borderId="34" xfId="0" applyFont="1" applyBorder="1" applyAlignment="1">
      <alignment vertical="center" wrapText="1"/>
    </xf>
    <xf numFmtId="0" fontId="13" fillId="0" borderId="35" xfId="0" applyFont="1" applyBorder="1" applyAlignment="1">
      <alignment vertical="center" wrapText="1"/>
    </xf>
    <xf numFmtId="0" fontId="9" fillId="0" borderId="14" xfId="0" applyFont="1" applyBorder="1" applyAlignment="1">
      <alignment horizontal="left" vertical="center" wrapText="1"/>
    </xf>
    <xf numFmtId="0" fontId="8" fillId="0" borderId="1" xfId="0" applyFont="1" applyBorder="1" applyAlignment="1">
      <alignment horizontal="center" vertical="center" wrapText="1"/>
    </xf>
    <xf numFmtId="0" fontId="28" fillId="0" borderId="1" xfId="0" applyFont="1" applyBorder="1" applyAlignment="1">
      <alignment vertical="center" wrapText="1"/>
    </xf>
    <xf numFmtId="0" fontId="8" fillId="2" borderId="0" xfId="0" applyFont="1" applyFill="1" applyAlignment="1">
      <alignment horizontal="center" vertical="center" wrapText="1"/>
    </xf>
    <xf numFmtId="0" fontId="16" fillId="0" borderId="23" xfId="0" applyFont="1" applyBorder="1" applyAlignment="1">
      <alignment horizontal="center" vertical="center" wrapText="1"/>
    </xf>
    <xf numFmtId="0" fontId="16" fillId="0" borderId="22" xfId="0" applyFont="1" applyBorder="1" applyAlignment="1">
      <alignment horizontal="center" vertical="center" wrapText="1"/>
    </xf>
    <xf numFmtId="0" fontId="10" fillId="2" borderId="0" xfId="0" applyFont="1" applyFill="1" applyAlignment="1">
      <alignment vertical="center"/>
    </xf>
    <xf numFmtId="0" fontId="9" fillId="2" borderId="0" xfId="0" applyFont="1" applyFill="1" applyAlignment="1">
      <alignment vertical="center"/>
    </xf>
    <xf numFmtId="0" fontId="25" fillId="0" borderId="42" xfId="0" applyFont="1" applyBorder="1" applyAlignment="1">
      <alignment horizontal="center" vertical="center" wrapText="1"/>
    </xf>
    <xf numFmtId="0" fontId="25" fillId="2" borderId="14" xfId="0" applyFont="1" applyFill="1" applyBorder="1" applyAlignment="1">
      <alignment vertical="center" wrapText="1"/>
    </xf>
    <xf numFmtId="0" fontId="7" fillId="2" borderId="44" xfId="0" applyFont="1" applyFill="1" applyBorder="1" applyAlignment="1">
      <alignment vertical="center" wrapText="1"/>
    </xf>
    <xf numFmtId="0" fontId="27" fillId="2" borderId="45" xfId="0" applyFont="1" applyFill="1" applyBorder="1" applyAlignment="1">
      <alignment horizontal="left" vertical="center" wrapText="1"/>
    </xf>
    <xf numFmtId="44" fontId="17" fillId="2" borderId="12" xfId="0" applyNumberFormat="1" applyFont="1" applyFill="1" applyBorder="1" applyAlignment="1">
      <alignment horizontal="right" vertical="center"/>
    </xf>
    <xf numFmtId="0" fontId="7" fillId="2" borderId="43" xfId="0" applyFont="1" applyFill="1" applyBorder="1" applyAlignment="1">
      <alignment vertical="center" wrapText="1"/>
    </xf>
    <xf numFmtId="0" fontId="27" fillId="2" borderId="14" xfId="0" applyFont="1" applyFill="1" applyBorder="1" applyAlignment="1">
      <alignment vertical="center" wrapText="1"/>
    </xf>
    <xf numFmtId="0" fontId="27" fillId="2" borderId="14" xfId="0" applyFont="1" applyFill="1" applyBorder="1" applyAlignment="1">
      <alignment vertical="center"/>
    </xf>
    <xf numFmtId="0" fontId="29" fillId="0" borderId="14" xfId="0" applyFont="1" applyBorder="1" applyAlignment="1">
      <alignment horizontal="left" vertical="center"/>
    </xf>
    <xf numFmtId="0" fontId="7" fillId="2" borderId="46" xfId="0" applyFont="1" applyFill="1" applyBorder="1" applyAlignment="1">
      <alignment vertical="center" wrapText="1"/>
    </xf>
    <xf numFmtId="44" fontId="9" fillId="2" borderId="47" xfId="0" applyNumberFormat="1" applyFont="1" applyFill="1" applyBorder="1" applyAlignment="1">
      <alignment horizontal="right" vertical="center"/>
    </xf>
    <xf numFmtId="0" fontId="7" fillId="2" borderId="48" xfId="0" applyFont="1" applyFill="1" applyBorder="1" applyAlignment="1">
      <alignment vertical="center" wrapText="1"/>
    </xf>
    <xf numFmtId="0" fontId="7" fillId="2" borderId="29" xfId="0" applyFont="1" applyFill="1" applyBorder="1" applyAlignment="1">
      <alignment vertical="center" wrapText="1"/>
    </xf>
    <xf numFmtId="0" fontId="25" fillId="2" borderId="49" xfId="0" applyFont="1" applyFill="1" applyBorder="1" applyAlignment="1">
      <alignment vertical="center" wrapText="1"/>
    </xf>
    <xf numFmtId="165" fontId="9" fillId="2" borderId="50" xfId="0" applyNumberFormat="1" applyFont="1" applyFill="1" applyBorder="1" applyAlignment="1">
      <alignment horizontal="right" vertical="center"/>
    </xf>
    <xf numFmtId="0" fontId="7" fillId="2" borderId="51" xfId="0" applyFont="1" applyFill="1" applyBorder="1" applyAlignment="1">
      <alignment vertical="center" wrapText="1"/>
    </xf>
    <xf numFmtId="165" fontId="9" fillId="2" borderId="3" xfId="0" applyNumberFormat="1" applyFont="1" applyFill="1" applyBorder="1" applyAlignment="1">
      <alignment horizontal="right" vertical="center"/>
    </xf>
    <xf numFmtId="0" fontId="28" fillId="0" borderId="14" xfId="0" applyFont="1" applyBorder="1" applyAlignment="1">
      <alignment horizontal="left" vertical="center" wrapText="1"/>
    </xf>
    <xf numFmtId="0" fontId="18" fillId="2" borderId="3" xfId="0" applyFont="1" applyFill="1" applyBorder="1" applyAlignment="1">
      <alignment horizontal="right" vertical="center"/>
    </xf>
    <xf numFmtId="0" fontId="13" fillId="0" borderId="41" xfId="0" applyFont="1" applyBorder="1" applyAlignment="1">
      <alignment vertical="center" wrapText="1"/>
    </xf>
    <xf numFmtId="0" fontId="9" fillId="0" borderId="44" xfId="0" applyFont="1" applyBorder="1" applyAlignment="1">
      <alignment horizontal="left" vertical="center" wrapText="1"/>
    </xf>
    <xf numFmtId="44" fontId="9" fillId="2" borderId="0" xfId="0" applyNumberFormat="1" applyFont="1" applyFill="1" applyAlignment="1">
      <alignment horizontal="left" vertical="center"/>
    </xf>
    <xf numFmtId="44" fontId="13" fillId="2" borderId="0" xfId="0" applyNumberFormat="1" applyFont="1" applyFill="1" applyAlignment="1">
      <alignment horizontal="left" vertical="center"/>
    </xf>
    <xf numFmtId="44" fontId="9" fillId="2" borderId="60" xfId="1" applyFont="1" applyFill="1" applyBorder="1" applyAlignment="1">
      <alignment horizontal="right" vertical="center" wrapText="1"/>
    </xf>
    <xf numFmtId="0" fontId="33" fillId="0" borderId="61" xfId="0" applyFont="1" applyBorder="1" applyAlignment="1">
      <alignment horizontal="center" vertical="center" wrapText="1"/>
    </xf>
    <xf numFmtId="0" fontId="33" fillId="0" borderId="15" xfId="0" applyFont="1" applyBorder="1" applyAlignment="1">
      <alignment horizontal="center" vertical="center" wrapText="1"/>
    </xf>
    <xf numFmtId="0" fontId="33" fillId="0" borderId="62" xfId="0" applyFont="1" applyBorder="1" applyAlignment="1">
      <alignment horizontal="center" vertical="center" wrapText="1"/>
    </xf>
    <xf numFmtId="0" fontId="26" fillId="3" borderId="43" xfId="0" applyFont="1" applyFill="1" applyBorder="1" applyAlignment="1">
      <alignment horizontal="center" vertical="center" wrapText="1"/>
    </xf>
    <xf numFmtId="0" fontId="26" fillId="3" borderId="8" xfId="0" applyFont="1" applyFill="1" applyBorder="1" applyAlignment="1">
      <alignment horizontal="center" vertical="center" wrapText="1"/>
    </xf>
    <xf numFmtId="0" fontId="26" fillId="3" borderId="13" xfId="0" applyFont="1" applyFill="1" applyBorder="1" applyAlignment="1">
      <alignment horizontal="center" vertical="center" wrapText="1"/>
    </xf>
    <xf numFmtId="0" fontId="24" fillId="2" borderId="0" xfId="0" applyFont="1" applyFill="1" applyAlignment="1" applyProtection="1">
      <alignment horizontal="center" vertical="center"/>
      <protection locked="0"/>
    </xf>
    <xf numFmtId="0" fontId="7" fillId="2" borderId="43" xfId="0" applyFont="1" applyFill="1" applyBorder="1" applyAlignment="1">
      <alignment horizontal="right" vertical="center" wrapText="1"/>
    </xf>
    <xf numFmtId="0" fontId="7" fillId="2" borderId="8" xfId="0" applyFont="1" applyFill="1" applyBorder="1" applyAlignment="1">
      <alignment horizontal="right" vertical="center" wrapText="1"/>
    </xf>
    <xf numFmtId="0" fontId="7" fillId="2" borderId="5" xfId="0" applyFont="1" applyFill="1" applyBorder="1" applyAlignment="1">
      <alignment horizontal="right" vertical="center" wrapText="1"/>
    </xf>
    <xf numFmtId="0" fontId="3" fillId="3" borderId="43" xfId="2" applyFont="1" applyFill="1" applyBorder="1" applyAlignment="1">
      <alignment horizontal="center" vertical="center" wrapText="1"/>
    </xf>
    <xf numFmtId="0" fontId="3" fillId="3" borderId="8" xfId="2" applyFont="1" applyFill="1" applyBorder="1" applyAlignment="1">
      <alignment horizontal="center" vertical="center" wrapText="1"/>
    </xf>
    <xf numFmtId="0" fontId="3" fillId="3" borderId="13" xfId="2" applyFont="1" applyFill="1" applyBorder="1" applyAlignment="1">
      <alignment horizontal="center" vertical="center" wrapText="1"/>
    </xf>
    <xf numFmtId="0" fontId="24" fillId="2" borderId="51" xfId="0" applyFont="1" applyFill="1" applyBorder="1" applyAlignment="1" applyProtection="1">
      <alignment horizontal="center" vertical="center"/>
      <protection locked="0"/>
    </xf>
    <xf numFmtId="0" fontId="33" fillId="3" borderId="30" xfId="0" applyFont="1" applyFill="1" applyBorder="1" applyAlignment="1">
      <alignment horizontal="center" vertical="center" wrapText="1"/>
    </xf>
    <xf numFmtId="0" fontId="33" fillId="3" borderId="26" xfId="0" applyFont="1" applyFill="1" applyBorder="1" applyAlignment="1">
      <alignment horizontal="center" vertical="center" wrapText="1"/>
    </xf>
    <xf numFmtId="0" fontId="33" fillId="3" borderId="27" xfId="0" applyFont="1" applyFill="1" applyBorder="1" applyAlignment="1">
      <alignment horizontal="center" vertical="center" wrapText="1"/>
    </xf>
    <xf numFmtId="0" fontId="7" fillId="2" borderId="39" xfId="0" applyFont="1" applyFill="1" applyBorder="1" applyAlignment="1">
      <alignment horizontal="right" vertical="center" wrapText="1"/>
    </xf>
    <xf numFmtId="0" fontId="7" fillId="2" borderId="28" xfId="0" applyFont="1" applyFill="1" applyBorder="1" applyAlignment="1">
      <alignment horizontal="right" vertical="center" wrapText="1"/>
    </xf>
    <xf numFmtId="0" fontId="7" fillId="2" borderId="57" xfId="0" applyFont="1" applyFill="1" applyBorder="1" applyAlignment="1">
      <alignment horizontal="right" vertical="center" wrapText="1"/>
    </xf>
    <xf numFmtId="0" fontId="7" fillId="3" borderId="54" xfId="0" applyFont="1" applyFill="1" applyBorder="1" applyAlignment="1">
      <alignment horizontal="center" vertical="top" wrapText="1"/>
    </xf>
    <xf numFmtId="0" fontId="7" fillId="3" borderId="55" xfId="0" applyFont="1" applyFill="1" applyBorder="1" applyAlignment="1">
      <alignment horizontal="center" vertical="top" wrapText="1"/>
    </xf>
    <xf numFmtId="0" fontId="7" fillId="3" borderId="56" xfId="0" applyFont="1" applyFill="1" applyBorder="1" applyAlignment="1">
      <alignment horizontal="center" vertical="top" wrapText="1"/>
    </xf>
    <xf numFmtId="0" fontId="25" fillId="0" borderId="30" xfId="0" applyFont="1" applyBorder="1" applyAlignment="1">
      <alignment horizontal="right" vertical="center" wrapText="1"/>
    </xf>
    <xf numFmtId="0" fontId="25" fillId="0" borderId="26" xfId="0" applyFont="1" applyBorder="1" applyAlignment="1">
      <alignment horizontal="right" vertical="center" wrapText="1"/>
    </xf>
    <xf numFmtId="0" fontId="25" fillId="0" borderId="39" xfId="0" applyFont="1" applyBorder="1" applyAlignment="1">
      <alignment horizontal="right" vertical="center" wrapText="1"/>
    </xf>
    <xf numFmtId="0" fontId="25" fillId="0" borderId="28" xfId="0" applyFont="1" applyBorder="1" applyAlignment="1">
      <alignment horizontal="right" vertical="center" wrapText="1"/>
    </xf>
    <xf numFmtId="0" fontId="22" fillId="0" borderId="52" xfId="0" applyFont="1" applyBorder="1" applyAlignment="1">
      <alignment horizontal="center" vertical="top" wrapText="1"/>
    </xf>
    <xf numFmtId="0" fontId="22" fillId="0" borderId="10" xfId="0" applyFont="1" applyBorder="1" applyAlignment="1">
      <alignment horizontal="center" vertical="top" wrapText="1"/>
    </xf>
    <xf numFmtId="0" fontId="22" fillId="0" borderId="53" xfId="0" applyFont="1" applyBorder="1" applyAlignment="1">
      <alignment horizontal="center" vertical="top" wrapText="1"/>
    </xf>
    <xf numFmtId="0" fontId="7" fillId="3" borderId="52" xfId="0" applyFont="1" applyFill="1" applyBorder="1" applyAlignment="1">
      <alignment horizontal="center" vertical="top" wrapText="1"/>
    </xf>
    <xf numFmtId="0" fontId="7" fillId="3" borderId="10" xfId="0" applyFont="1" applyFill="1" applyBorder="1" applyAlignment="1">
      <alignment horizontal="center" vertical="top" wrapText="1"/>
    </xf>
    <xf numFmtId="0" fontId="7" fillId="3" borderId="53" xfId="0" applyFont="1" applyFill="1" applyBorder="1" applyAlignment="1">
      <alignment horizontal="center" vertical="top" wrapText="1"/>
    </xf>
    <xf numFmtId="0" fontId="35" fillId="3" borderId="43" xfId="2" applyFont="1" applyFill="1" applyBorder="1" applyAlignment="1">
      <alignment horizontal="center" vertical="center" wrapText="1"/>
    </xf>
    <xf numFmtId="0" fontId="35" fillId="3" borderId="8" xfId="2" applyFont="1" applyFill="1" applyBorder="1" applyAlignment="1">
      <alignment horizontal="center" vertical="center" wrapText="1"/>
    </xf>
    <xf numFmtId="0" fontId="35" fillId="3" borderId="13" xfId="2" applyFont="1" applyFill="1" applyBorder="1" applyAlignment="1">
      <alignment horizontal="center" vertical="center" wrapText="1"/>
    </xf>
    <xf numFmtId="0" fontId="33" fillId="3" borderId="43" xfId="0" applyFont="1" applyFill="1" applyBorder="1" applyAlignment="1">
      <alignment horizontal="center" vertical="center" wrapText="1"/>
    </xf>
    <xf numFmtId="0" fontId="33" fillId="3" borderId="8" xfId="0" applyFont="1" applyFill="1" applyBorder="1" applyAlignment="1">
      <alignment horizontal="center" vertical="center" wrapText="1"/>
    </xf>
    <xf numFmtId="0" fontId="33" fillId="3" borderId="13" xfId="0" applyFont="1" applyFill="1" applyBorder="1" applyAlignment="1">
      <alignment horizontal="center" vertical="center" wrapText="1"/>
    </xf>
    <xf numFmtId="0" fontId="7" fillId="0" borderId="37" xfId="0" applyFont="1" applyBorder="1" applyAlignment="1">
      <alignment horizontal="left" vertical="center" wrapText="1"/>
    </xf>
    <xf numFmtId="0" fontId="7" fillId="0" borderId="38" xfId="0" applyFont="1" applyBorder="1" applyAlignment="1">
      <alignment horizontal="left" vertical="center" wrapText="1"/>
    </xf>
    <xf numFmtId="0" fontId="7" fillId="0" borderId="21" xfId="0" applyFont="1" applyBorder="1" applyAlignment="1">
      <alignment horizontal="left" vertical="center" wrapText="1"/>
    </xf>
    <xf numFmtId="0" fontId="7" fillId="0" borderId="40" xfId="0" applyFont="1" applyBorder="1" applyAlignment="1">
      <alignment horizontal="left" vertical="center" wrapText="1"/>
    </xf>
    <xf numFmtId="0" fontId="21" fillId="3" borderId="49" xfId="0" applyFont="1" applyFill="1" applyBorder="1" applyAlignment="1">
      <alignment horizontal="center" vertical="center" wrapText="1"/>
    </xf>
    <xf numFmtId="0" fontId="21" fillId="3" borderId="11" xfId="0" applyFont="1" applyFill="1" applyBorder="1" applyAlignment="1">
      <alignment horizontal="center" vertical="center" wrapText="1"/>
    </xf>
    <xf numFmtId="0" fontId="21" fillId="3" borderId="50" xfId="0" applyFont="1" applyFill="1" applyBorder="1" applyAlignment="1">
      <alignment horizontal="center" vertical="center" wrapText="1"/>
    </xf>
    <xf numFmtId="0" fontId="19" fillId="2" borderId="43" xfId="0" applyFont="1" applyFill="1" applyBorder="1" applyAlignment="1">
      <alignment horizontal="right" vertical="center" wrapText="1"/>
    </xf>
    <xf numFmtId="0" fontId="19" fillId="2" borderId="8" xfId="0" applyFont="1" applyFill="1" applyBorder="1" applyAlignment="1">
      <alignment horizontal="right" vertical="center" wrapText="1"/>
    </xf>
    <xf numFmtId="0" fontId="19" fillId="2" borderId="5" xfId="0" applyFont="1" applyFill="1" applyBorder="1" applyAlignment="1">
      <alignment horizontal="right" vertical="center" wrapText="1"/>
    </xf>
    <xf numFmtId="0" fontId="7" fillId="0" borderId="39" xfId="0" applyFont="1" applyBorder="1" applyAlignment="1">
      <alignment vertical="center" wrapText="1"/>
    </xf>
    <xf numFmtId="0" fontId="7" fillId="0" borderId="28" xfId="0" applyFont="1" applyBorder="1" applyAlignment="1">
      <alignment vertical="center" wrapText="1"/>
    </xf>
    <xf numFmtId="0" fontId="7" fillId="0" borderId="57" xfId="0" applyFont="1" applyBorder="1" applyAlignment="1">
      <alignment vertical="center" wrapText="1"/>
    </xf>
    <xf numFmtId="0" fontId="9" fillId="0" borderId="0" xfId="0" applyFont="1" applyAlignment="1">
      <alignment horizontal="center" vertical="center" wrapText="1"/>
    </xf>
    <xf numFmtId="0" fontId="9" fillId="0" borderId="3" xfId="0" applyFont="1" applyBorder="1" applyAlignment="1">
      <alignment horizontal="center" vertical="center" wrapText="1"/>
    </xf>
    <xf numFmtId="0" fontId="9" fillId="0" borderId="58" xfId="0" applyFont="1" applyBorder="1" applyAlignment="1">
      <alignment horizontal="center" vertical="center" wrapText="1"/>
    </xf>
    <xf numFmtId="0" fontId="9" fillId="0" borderId="59" xfId="0" applyFont="1" applyBorder="1" applyAlignment="1">
      <alignment horizontal="center" vertical="center" wrapText="1"/>
    </xf>
    <xf numFmtId="0" fontId="9" fillId="0" borderId="19" xfId="0" applyFont="1" applyBorder="1" applyAlignment="1">
      <alignment horizontal="left" vertical="center" wrapText="1"/>
    </xf>
    <xf numFmtId="0" fontId="9" fillId="0" borderId="15" xfId="0" applyFont="1" applyBorder="1" applyAlignment="1">
      <alignment horizontal="left" vertical="center" wrapText="1"/>
    </xf>
    <xf numFmtId="0" fontId="9" fillId="0" borderId="9" xfId="0" applyFont="1" applyBorder="1" applyAlignment="1">
      <alignment horizontal="left" vertical="center" wrapText="1"/>
    </xf>
    <xf numFmtId="0" fontId="9" fillId="0" borderId="4" xfId="0" applyFont="1" applyBorder="1" applyAlignment="1">
      <alignment horizontal="left" vertical="center" wrapText="1"/>
    </xf>
    <xf numFmtId="0" fontId="9" fillId="0" borderId="8" xfId="0" applyFont="1" applyBorder="1" applyAlignment="1">
      <alignment horizontal="left" vertical="center" wrapText="1"/>
    </xf>
    <xf numFmtId="0" fontId="9" fillId="0" borderId="5" xfId="0" applyFont="1" applyBorder="1" applyAlignment="1">
      <alignment horizontal="left" vertical="center" wrapText="1"/>
    </xf>
  </cellXfs>
  <cellStyles count="3">
    <cellStyle name="Lien hypertexte" xfId="2" builtinId="8"/>
    <cellStyle name="Monétaire" xfId="1" builtinId="4"/>
    <cellStyle name="Normal" xfId="0" builtinId="0"/>
  </cellStyles>
  <dxfs count="0"/>
  <tableStyles count="0" defaultTableStyle="TableStyleMedium2" defaultPivotStyle="PivotStyleLight16"/>
  <colors>
    <mruColors>
      <color rgb="FF943434"/>
      <color rgb="FFEDEBE0"/>
      <color rgb="FF65B3F3"/>
      <color rgb="FFFAE65E"/>
      <color rgb="FF29BB41"/>
      <color rgb="FFF0DF5E"/>
      <color rgb="FFFAF40A"/>
      <color rgb="FFA9EF93"/>
      <color rgb="FFB6DDA5"/>
      <color rgb="FF35C81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6.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5.png"/><Relationship Id="rId5" Type="http://schemas.openxmlformats.org/officeDocument/2006/relationships/image" Target="../media/image4.png"/><Relationship Id="rId4" Type="http://schemas.microsoft.com/office/2007/relationships/hdphoto" Target="../media/hdphoto1.wdp"/></Relationships>
</file>

<file path=xl/drawings/drawing1.xml><?xml version="1.0" encoding="utf-8"?>
<xdr:wsDr xmlns:xdr="http://schemas.openxmlformats.org/drawingml/2006/spreadsheetDrawing" xmlns:a="http://schemas.openxmlformats.org/drawingml/2006/main">
  <xdr:twoCellAnchor editAs="oneCell">
    <xdr:from>
      <xdr:col>0</xdr:col>
      <xdr:colOff>210457</xdr:colOff>
      <xdr:row>7</xdr:row>
      <xdr:rowOff>56607</xdr:rowOff>
    </xdr:from>
    <xdr:to>
      <xdr:col>0</xdr:col>
      <xdr:colOff>598715</xdr:colOff>
      <xdr:row>7</xdr:row>
      <xdr:rowOff>444865</xdr:rowOff>
    </xdr:to>
    <xdr:pic>
      <xdr:nvPicPr>
        <xdr:cNvPr id="8" name="Image 7">
          <a:extLst>
            <a:ext uri="{FF2B5EF4-FFF2-40B4-BE49-F238E27FC236}">
              <a16:creationId xmlns:a16="http://schemas.microsoft.com/office/drawing/2014/main" id="{286E516D-39B9-AE79-B1E4-ECE3742BD722}"/>
            </a:ext>
          </a:extLst>
        </xdr:cNvPr>
        <xdr:cNvPicPr>
          <a:picLocks noChangeAspect="1"/>
        </xdr:cNvPicPr>
      </xdr:nvPicPr>
      <xdr:blipFill>
        <a:blip xmlns:r="http://schemas.openxmlformats.org/officeDocument/2006/relationships" r:embed="rId1"/>
        <a:stretch>
          <a:fillRect/>
        </a:stretch>
      </xdr:blipFill>
      <xdr:spPr>
        <a:xfrm>
          <a:off x="210457" y="5140236"/>
          <a:ext cx="388258" cy="388258"/>
        </a:xfrm>
        <a:prstGeom prst="rect">
          <a:avLst/>
        </a:prstGeom>
      </xdr:spPr>
    </xdr:pic>
    <xdr:clientData/>
  </xdr:twoCellAnchor>
  <xdr:twoCellAnchor editAs="oneCell">
    <xdr:from>
      <xdr:col>1</xdr:col>
      <xdr:colOff>183244</xdr:colOff>
      <xdr:row>7</xdr:row>
      <xdr:rowOff>48986</xdr:rowOff>
    </xdr:from>
    <xdr:to>
      <xdr:col>1</xdr:col>
      <xdr:colOff>712977</xdr:colOff>
      <xdr:row>7</xdr:row>
      <xdr:rowOff>413657</xdr:rowOff>
    </xdr:to>
    <xdr:pic>
      <xdr:nvPicPr>
        <xdr:cNvPr id="9" name="Image 8">
          <a:extLst>
            <a:ext uri="{FF2B5EF4-FFF2-40B4-BE49-F238E27FC236}">
              <a16:creationId xmlns:a16="http://schemas.microsoft.com/office/drawing/2014/main" id="{E29590D2-342C-F94D-CC7F-BC0B8DD5B133}"/>
            </a:ext>
          </a:extLst>
        </xdr:cNvPr>
        <xdr:cNvPicPr>
          <a:picLocks noChangeAspect="1"/>
        </xdr:cNvPicPr>
      </xdr:nvPicPr>
      <xdr:blipFill>
        <a:blip xmlns:r="http://schemas.openxmlformats.org/officeDocument/2006/relationships" r:embed="rId2"/>
        <a:stretch>
          <a:fillRect/>
        </a:stretch>
      </xdr:blipFill>
      <xdr:spPr>
        <a:xfrm>
          <a:off x="7639958" y="5132615"/>
          <a:ext cx="529733" cy="364671"/>
        </a:xfrm>
        <a:prstGeom prst="rect">
          <a:avLst/>
        </a:prstGeom>
      </xdr:spPr>
    </xdr:pic>
    <xdr:clientData/>
  </xdr:twoCellAnchor>
  <xdr:twoCellAnchor editAs="oneCell">
    <xdr:from>
      <xdr:col>0</xdr:col>
      <xdr:colOff>0</xdr:colOff>
      <xdr:row>178</xdr:row>
      <xdr:rowOff>190500</xdr:rowOff>
    </xdr:from>
    <xdr:to>
      <xdr:col>0</xdr:col>
      <xdr:colOff>541019</xdr:colOff>
      <xdr:row>178</xdr:row>
      <xdr:rowOff>552449</xdr:rowOff>
    </xdr:to>
    <xdr:pic>
      <xdr:nvPicPr>
        <xdr:cNvPr id="16" name="Image 15">
          <a:extLst>
            <a:ext uri="{FF2B5EF4-FFF2-40B4-BE49-F238E27FC236}">
              <a16:creationId xmlns:a16="http://schemas.microsoft.com/office/drawing/2014/main" id="{4B63644E-9A17-4197-9A25-1C3BBC249FD2}"/>
            </a:ext>
          </a:extLst>
        </xdr:cNvPr>
        <xdr:cNvPicPr>
          <a:picLocks noChangeAspect="1"/>
        </xdr:cNvPicPr>
      </xdr:nvPicPr>
      <xdr:blipFill>
        <a:blip xmlns:r="http://schemas.openxmlformats.org/officeDocument/2006/relationships" r:embed="rId2"/>
        <a:stretch>
          <a:fillRect/>
        </a:stretch>
      </xdr:blipFill>
      <xdr:spPr>
        <a:xfrm>
          <a:off x="355601" y="117957600"/>
          <a:ext cx="533399" cy="373379"/>
        </a:xfrm>
        <a:prstGeom prst="rect">
          <a:avLst/>
        </a:prstGeom>
      </xdr:spPr>
    </xdr:pic>
    <xdr:clientData/>
  </xdr:twoCellAnchor>
  <xdr:twoCellAnchor editAs="oneCell">
    <xdr:from>
      <xdr:col>0</xdr:col>
      <xdr:colOff>0</xdr:colOff>
      <xdr:row>177</xdr:row>
      <xdr:rowOff>152400</xdr:rowOff>
    </xdr:from>
    <xdr:to>
      <xdr:col>0</xdr:col>
      <xdr:colOff>500380</xdr:colOff>
      <xdr:row>177</xdr:row>
      <xdr:rowOff>668020</xdr:rowOff>
    </xdr:to>
    <xdr:pic>
      <xdr:nvPicPr>
        <xdr:cNvPr id="15" name="Image 14">
          <a:extLst>
            <a:ext uri="{FF2B5EF4-FFF2-40B4-BE49-F238E27FC236}">
              <a16:creationId xmlns:a16="http://schemas.microsoft.com/office/drawing/2014/main" id="{E5924BE9-6909-4D76-9F37-C2F3D4C2FBFA}"/>
            </a:ext>
          </a:extLst>
        </xdr:cNvPr>
        <xdr:cNvPicPr>
          <a:picLocks noChangeAspect="1"/>
        </xdr:cNvPicPr>
      </xdr:nvPicPr>
      <xdr:blipFill>
        <a:blip xmlns:r="http://schemas.openxmlformats.org/officeDocument/2006/relationships" r:embed="rId3">
          <a:extLst>
            <a:ext uri="{BEBA8EAE-BF5A-486C-A8C5-ECC9F3942E4B}">
              <a14:imgProps xmlns:a14="http://schemas.microsoft.com/office/drawing/2010/main">
                <a14:imgLayer r:embed="rId4">
                  <a14:imgEffect>
                    <a14:backgroundRemoval t="10000" b="90000" l="10000" r="90000">
                      <a14:foregroundMark x1="31556" y1="41333" x2="30222" y2="54222"/>
                      <a14:foregroundMark x1="36000" y1="19556" x2="23556" y2="33778"/>
                      <a14:foregroundMark x1="23556" y1="33778" x2="20444" y2="48889"/>
                      <a14:foregroundMark x1="20444" y1="48889" x2="30222" y2="68000"/>
                      <a14:foregroundMark x1="30222" y1="68000" x2="37778" y2="21778"/>
                      <a14:foregroundMark x1="38222" y1="18222" x2="53778" y2="18222"/>
                      <a14:foregroundMark x1="53778" y1="18222" x2="63111" y2="31111"/>
                      <a14:foregroundMark x1="63111" y1="31111" x2="61778" y2="69778"/>
                      <a14:foregroundMark x1="61778" y1="69778" x2="49778" y2="81778"/>
                      <a14:foregroundMark x1="49778" y1="81778" x2="37778" y2="65333"/>
                      <a14:foregroundMark x1="37778" y1="65333" x2="37778" y2="18222"/>
                      <a14:foregroundMark x1="48000" y1="33778" x2="42222" y2="61333"/>
                      <a14:foregroundMark x1="51556" y1="36000" x2="51556" y2="60444"/>
                      <a14:foregroundMark x1="56889" y1="28444" x2="54667" y2="67556"/>
                      <a14:foregroundMark x1="54667" y1="67556" x2="29778" y2="71556"/>
                      <a14:foregroundMark x1="52000" y1="27556" x2="48000" y2="27111"/>
                      <a14:foregroundMark x1="58222" y1="18222" x2="60444" y2="22222"/>
                      <a14:foregroundMark x1="60889" y1="17333" x2="59111" y2="17778"/>
                      <a14:foregroundMark x1="40889" y1="73778" x2="55556" y2="83111"/>
                      <a14:foregroundMark x1="55556" y1="83111" x2="56444" y2="83111"/>
                      <a14:foregroundMark x1="60444" y1="79111" x2="57778" y2="84444"/>
                      <a14:foregroundMark x1="47111" y1="80444" x2="40000" y2="80444"/>
                      <a14:foregroundMark x1="38667" y1="78667" x2="24444" y2="61778"/>
                      <a14:foregroundMark x1="24444" y1="61778" x2="18222" y2="38667"/>
                      <a14:foregroundMark x1="17778" y1="52444" x2="24444" y2="70222"/>
                      <a14:foregroundMark x1="24444" y1="70222" x2="35556" y2="77333"/>
                      <a14:foregroundMark x1="38222" y1="83111" x2="58667" y2="85333"/>
                    </a14:backgroundRemoval>
                  </a14:imgEffect>
                </a14:imgLayer>
              </a14:imgProps>
            </a:ext>
          </a:extLst>
        </a:blip>
        <a:stretch>
          <a:fillRect/>
        </a:stretch>
      </xdr:blipFill>
      <xdr:spPr>
        <a:xfrm>
          <a:off x="355600" y="113855500"/>
          <a:ext cx="508000" cy="508000"/>
        </a:xfrm>
        <a:prstGeom prst="rect">
          <a:avLst/>
        </a:prstGeom>
      </xdr:spPr>
    </xdr:pic>
    <xdr:clientData/>
  </xdr:twoCellAnchor>
  <xdr:twoCellAnchor editAs="oneCell">
    <xdr:from>
      <xdr:col>0</xdr:col>
      <xdr:colOff>241468</xdr:colOff>
      <xdr:row>0</xdr:row>
      <xdr:rowOff>32657</xdr:rowOff>
    </xdr:from>
    <xdr:to>
      <xdr:col>0</xdr:col>
      <xdr:colOff>1157272</xdr:colOff>
      <xdr:row>0</xdr:row>
      <xdr:rowOff>601435</xdr:rowOff>
    </xdr:to>
    <xdr:pic>
      <xdr:nvPicPr>
        <xdr:cNvPr id="4" name="Image 3">
          <a:extLst>
            <a:ext uri="{FF2B5EF4-FFF2-40B4-BE49-F238E27FC236}">
              <a16:creationId xmlns:a16="http://schemas.microsoft.com/office/drawing/2014/main" id="{830E0D25-5D94-DE84-5C68-901B5F5D599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41468" y="32657"/>
          <a:ext cx="915804" cy="568778"/>
        </a:xfrm>
        <a:prstGeom prst="rect">
          <a:avLst/>
        </a:prstGeom>
      </xdr:spPr>
    </xdr:pic>
    <xdr:clientData/>
  </xdr:twoCellAnchor>
  <xdr:twoCellAnchor editAs="oneCell">
    <xdr:from>
      <xdr:col>10</xdr:col>
      <xdr:colOff>258534</xdr:colOff>
      <xdr:row>0</xdr:row>
      <xdr:rowOff>625929</xdr:rowOff>
    </xdr:from>
    <xdr:to>
      <xdr:col>11</xdr:col>
      <xdr:colOff>54428</xdr:colOff>
      <xdr:row>3</xdr:row>
      <xdr:rowOff>748393</xdr:rowOff>
    </xdr:to>
    <xdr:pic>
      <xdr:nvPicPr>
        <xdr:cNvPr id="3" name="Image 2">
          <a:extLst>
            <a:ext uri="{FF2B5EF4-FFF2-40B4-BE49-F238E27FC236}">
              <a16:creationId xmlns:a16="http://schemas.microsoft.com/office/drawing/2014/main" id="{CC81B3CD-D707-572A-EB09-5C003A0C85B1}"/>
            </a:ext>
          </a:extLst>
        </xdr:cNvPr>
        <xdr:cNvPicPr>
          <a:picLocks noChangeAspect="1"/>
        </xdr:cNvPicPr>
      </xdr:nvPicPr>
      <xdr:blipFill rotWithShape="1">
        <a:blip xmlns:r="http://schemas.openxmlformats.org/officeDocument/2006/relationships" r:embed="rId6"/>
        <a:srcRect l="9169" t="6930" r="5764" b="8416"/>
        <a:stretch>
          <a:fillRect/>
        </a:stretch>
      </xdr:blipFill>
      <xdr:spPr>
        <a:xfrm>
          <a:off x="22696713" y="625929"/>
          <a:ext cx="2313215" cy="2326821"/>
        </a:xfrm>
        <a:prstGeom prst="rect">
          <a:avLst/>
        </a:prstGeom>
      </xdr:spPr>
    </xdr:pic>
    <xdr:clientData/>
  </xdr:twoCellAnchor>
  <xdr:twoCellAnchor>
    <xdr:from>
      <xdr:col>7</xdr:col>
      <xdr:colOff>911678</xdr:colOff>
      <xdr:row>1</xdr:row>
      <xdr:rowOff>13608</xdr:rowOff>
    </xdr:from>
    <xdr:to>
      <xdr:col>10</xdr:col>
      <xdr:colOff>297655</xdr:colOff>
      <xdr:row>3</xdr:row>
      <xdr:rowOff>721180</xdr:rowOff>
    </xdr:to>
    <xdr:sp macro="" textlink="">
      <xdr:nvSpPr>
        <xdr:cNvPr id="5" name="ZoneTexte 4">
          <a:extLst>
            <a:ext uri="{FF2B5EF4-FFF2-40B4-BE49-F238E27FC236}">
              <a16:creationId xmlns:a16="http://schemas.microsoft.com/office/drawing/2014/main" id="{821D2CF4-88F9-6E76-EC82-399854A1CCAE}"/>
            </a:ext>
          </a:extLst>
        </xdr:cNvPr>
        <xdr:cNvSpPr txBox="1"/>
      </xdr:nvSpPr>
      <xdr:spPr>
        <a:xfrm>
          <a:off x="18850428" y="698217"/>
          <a:ext cx="3850821" cy="223554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800">
              <a:latin typeface="TAN - AEGEAN Regular" pitchFamily="2" charset="0"/>
            </a:rPr>
            <a:t>Scannez pour découvrir les photos de nos produits.</a:t>
          </a:r>
        </a:p>
      </xdr:txBody>
    </xdr:sp>
    <xdr:clientData/>
  </xdr:twoCellAnchor>
  <xdr:twoCellAnchor editAs="oneCell">
    <xdr:from>
      <xdr:col>9</xdr:col>
      <xdr:colOff>1743528</xdr:colOff>
      <xdr:row>2</xdr:row>
      <xdr:rowOff>260067</xdr:rowOff>
    </xdr:from>
    <xdr:to>
      <xdr:col>10</xdr:col>
      <xdr:colOff>139595</xdr:colOff>
      <xdr:row>3</xdr:row>
      <xdr:rowOff>427788</xdr:rowOff>
    </xdr:to>
    <xdr:pic>
      <xdr:nvPicPr>
        <xdr:cNvPr id="2" name="Image 1">
          <a:extLst>
            <a:ext uri="{FF2B5EF4-FFF2-40B4-BE49-F238E27FC236}">
              <a16:creationId xmlns:a16="http://schemas.microsoft.com/office/drawing/2014/main" id="{FDABA01F-9625-D636-4DC8-8FAD65F36E05}"/>
            </a:ext>
          </a:extLst>
        </xdr:cNvPr>
        <xdr:cNvPicPr>
          <a:picLocks noChangeAspect="1"/>
        </xdr:cNvPicPr>
      </xdr:nvPicPr>
      <xdr:blipFill>
        <a:blip xmlns:r="http://schemas.openxmlformats.org/officeDocument/2006/relationships" r:embed="rId7"/>
        <a:stretch>
          <a:fillRect/>
        </a:stretch>
      </xdr:blipFill>
      <xdr:spPr>
        <a:xfrm rot="20194206">
          <a:off x="22317528" y="1707867"/>
          <a:ext cx="891617" cy="929721"/>
        </a:xfrm>
        <a:prstGeom prst="rect">
          <a:avLst/>
        </a:prstGeom>
      </xdr:spPr>
    </xdr:pic>
    <xdr:clientData/>
  </xdr:twoCellAnchor>
</xdr:wsDr>
</file>

<file path=xl/theme/theme1.xml><?xml version="1.0" encoding="utf-8"?>
<a:theme xmlns:a="http://schemas.openxmlformats.org/drawingml/2006/main" name="Thème Office">
  <a:themeElements>
    <a:clrScheme name="Jaune">
      <a:dk1>
        <a:sysClr val="windowText" lastClr="000000"/>
      </a:dk1>
      <a:lt1>
        <a:sysClr val="window" lastClr="FFFFFF"/>
      </a:lt1>
      <a:dk2>
        <a:srgbClr val="39302A"/>
      </a:dk2>
      <a:lt2>
        <a:srgbClr val="E5DEDB"/>
      </a:lt2>
      <a:accent1>
        <a:srgbClr val="FFCA08"/>
      </a:accent1>
      <a:accent2>
        <a:srgbClr val="F8931D"/>
      </a:accent2>
      <a:accent3>
        <a:srgbClr val="CE8D3E"/>
      </a:accent3>
      <a:accent4>
        <a:srgbClr val="EC7016"/>
      </a:accent4>
      <a:accent5>
        <a:srgbClr val="E64823"/>
      </a:accent5>
      <a:accent6>
        <a:srgbClr val="9C6A6A"/>
      </a:accent6>
      <a:hlink>
        <a:srgbClr val="2998E3"/>
      </a:hlink>
      <a:folHlink>
        <a:srgbClr val="7F723D"/>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ande.foodexpo.fr/4-coffret-repas" TargetMode="External"/><Relationship Id="rId13" Type="http://schemas.openxmlformats.org/officeDocument/2006/relationships/hyperlink" Target="https://commande.foodexpo.fr/15-vins-et-champagnes" TargetMode="External"/><Relationship Id="rId18" Type="http://schemas.openxmlformats.org/officeDocument/2006/relationships/hyperlink" Target="https://commande.foodexpo.fr/19-petit-materiel" TargetMode="External"/><Relationship Id="rId3" Type="http://schemas.openxmlformats.org/officeDocument/2006/relationships/hyperlink" Target="https://commande.foodexpo.fr/51-viennoiseries-et-fruits" TargetMode="External"/><Relationship Id="rId21" Type="http://schemas.openxmlformats.org/officeDocument/2006/relationships/printerSettings" Target="../printerSettings/printerSettings1.bin"/><Relationship Id="rId7" Type="http://schemas.openxmlformats.org/officeDocument/2006/relationships/hyperlink" Target="https://commande.foodexpo.fr/11-buffet-sucre" TargetMode="External"/><Relationship Id="rId12" Type="http://schemas.openxmlformats.org/officeDocument/2006/relationships/hyperlink" Target="https://commande.foodexpo.fr/16-bieres" TargetMode="External"/><Relationship Id="rId17" Type="http://schemas.openxmlformats.org/officeDocument/2006/relationships/hyperlink" Target="https://commande.foodexpo.fr/21-glacons" TargetMode="External"/><Relationship Id="rId2" Type="http://schemas.openxmlformats.org/officeDocument/2006/relationships/hyperlink" Target="https://commande.foodexpo.fr/1-petit-dejeuner" TargetMode="External"/><Relationship Id="rId16" Type="http://schemas.openxmlformats.org/officeDocument/2006/relationships/hyperlink" Target="https://commande.foodexpo.fr/15-vins-et-champagnes" TargetMode="External"/><Relationship Id="rId20" Type="http://schemas.openxmlformats.org/officeDocument/2006/relationships/hyperlink" Target="https://commande.foodexpo.fr/73-cle-en-main" TargetMode="External"/><Relationship Id="rId1" Type="http://schemas.openxmlformats.org/officeDocument/2006/relationships/hyperlink" Target="https://commande.foodexpo.fr/52-gateaux-a-partager" TargetMode="External"/><Relationship Id="rId6" Type="http://schemas.openxmlformats.org/officeDocument/2006/relationships/hyperlink" Target="https://commande.foodexpo.fr/8-cocktail-sucre" TargetMode="External"/><Relationship Id="rId11" Type="http://schemas.openxmlformats.org/officeDocument/2006/relationships/hyperlink" Target="https://commande.foodexpo.fr/5-boissons" TargetMode="External"/><Relationship Id="rId5" Type="http://schemas.openxmlformats.org/officeDocument/2006/relationships/hyperlink" Target="https://commande.foodexpo.fr/10-buffet-sale" TargetMode="External"/><Relationship Id="rId15" Type="http://schemas.openxmlformats.org/officeDocument/2006/relationships/hyperlink" Target="https://commande.foodexpo.fr/15-vins-et-champagnes" TargetMode="External"/><Relationship Id="rId10" Type="http://schemas.openxmlformats.org/officeDocument/2006/relationships/hyperlink" Target="https://commande.foodexpo.fr/24-snacking-sucre" TargetMode="External"/><Relationship Id="rId19" Type="http://schemas.openxmlformats.org/officeDocument/2006/relationships/hyperlink" Target="https://commande.foodexpo.fr/7-cocktail-sale" TargetMode="External"/><Relationship Id="rId4" Type="http://schemas.openxmlformats.org/officeDocument/2006/relationships/hyperlink" Target="https://commande.foodexpo.fr/17-boissons-chaudes" TargetMode="External"/><Relationship Id="rId9" Type="http://schemas.openxmlformats.org/officeDocument/2006/relationships/hyperlink" Target="https://commande.foodexpo.fr/23-snacking-sale" TargetMode="External"/><Relationship Id="rId14" Type="http://schemas.openxmlformats.org/officeDocument/2006/relationships/hyperlink" Target="https://commande.foodexpo.fr/15-vins-et-champagnes"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D2F7F-FD94-41AD-987B-72E9BE1B9BBD}">
  <sheetPr codeName="Feuil6">
    <pageSetUpPr fitToPage="1"/>
  </sheetPr>
  <dimension ref="A1:Y217"/>
  <sheetViews>
    <sheetView showGridLines="0" tabSelected="1" zoomScale="71" zoomScaleNormal="71" workbookViewId="0">
      <selection activeCell="E33" sqref="E33"/>
    </sheetView>
  </sheetViews>
  <sheetFormatPr baseColWidth="10" defaultColWidth="8" defaultRowHeight="12" customHeight="1" x14ac:dyDescent="0.25"/>
  <cols>
    <col min="1" max="1" width="108.7109375" style="2" customWidth="1"/>
    <col min="2" max="2" width="91.140625" style="1" customWidth="1"/>
    <col min="3" max="8" width="13.85546875" style="1" customWidth="1"/>
    <col min="9" max="9" width="16.85546875" style="1" customWidth="1"/>
    <col min="10" max="10" width="36.28515625" style="7" bestFit="1" customWidth="1"/>
    <col min="11" max="11" width="37.7109375" style="3" bestFit="1" customWidth="1"/>
    <col min="12" max="12" width="2.42578125" style="4" customWidth="1"/>
    <col min="13" max="13" width="13.7109375" style="1" bestFit="1" customWidth="1"/>
    <col min="14" max="14" width="10.42578125" style="1" bestFit="1" customWidth="1"/>
    <col min="15" max="16384" width="8" style="1"/>
  </cols>
  <sheetData>
    <row r="1" spans="1:25" s="9" customFormat="1" ht="54" customHeight="1" thickBot="1" x14ac:dyDescent="0.3">
      <c r="A1" s="130" t="s">
        <v>191</v>
      </c>
      <c r="B1" s="131"/>
      <c r="C1" s="131"/>
      <c r="D1" s="131"/>
      <c r="E1" s="131"/>
      <c r="F1" s="131"/>
      <c r="G1" s="131"/>
      <c r="H1" s="131"/>
      <c r="I1" s="131"/>
      <c r="J1" s="131"/>
      <c r="K1" s="132"/>
    </row>
    <row r="2" spans="1:25" s="9" customFormat="1" ht="60" customHeight="1" x14ac:dyDescent="0.25">
      <c r="A2" s="83" t="s">
        <v>192</v>
      </c>
      <c r="B2" s="143" t="s">
        <v>193</v>
      </c>
      <c r="C2" s="144"/>
      <c r="D2" s="144"/>
      <c r="E2" s="144"/>
      <c r="F2" s="144"/>
      <c r="G2" s="144"/>
      <c r="H2" s="145"/>
      <c r="I2" s="139"/>
      <c r="J2" s="139"/>
      <c r="K2" s="140"/>
    </row>
    <row r="3" spans="1:25" s="9" customFormat="1" ht="60" customHeight="1" x14ac:dyDescent="0.25">
      <c r="A3" s="55" t="s">
        <v>194</v>
      </c>
      <c r="B3" s="146" t="s">
        <v>195</v>
      </c>
      <c r="C3" s="147"/>
      <c r="D3" s="147"/>
      <c r="E3" s="147"/>
      <c r="F3" s="147"/>
      <c r="G3" s="147"/>
      <c r="H3" s="148"/>
      <c r="I3" s="139"/>
      <c r="J3" s="139"/>
      <c r="K3" s="140"/>
    </row>
    <row r="4" spans="1:25" s="9" customFormat="1" ht="60" customHeight="1" thickBot="1" x14ac:dyDescent="0.3">
      <c r="A4" s="136"/>
      <c r="B4" s="137"/>
      <c r="C4" s="137"/>
      <c r="D4" s="137"/>
      <c r="E4" s="137"/>
      <c r="F4" s="137"/>
      <c r="G4" s="137"/>
      <c r="H4" s="138"/>
      <c r="I4" s="141"/>
      <c r="J4" s="141"/>
      <c r="K4" s="142"/>
      <c r="Y4"/>
    </row>
    <row r="5" spans="1:25" s="9" customFormat="1" ht="60" customHeight="1" thickBot="1" x14ac:dyDescent="0.3">
      <c r="A5" s="52" t="s">
        <v>196</v>
      </c>
      <c r="B5" s="53" t="s">
        <v>197</v>
      </c>
      <c r="C5" s="54"/>
      <c r="D5" s="54"/>
      <c r="E5" s="54"/>
      <c r="F5" s="54"/>
      <c r="G5" s="54"/>
      <c r="H5" s="54"/>
      <c r="I5" s="54"/>
      <c r="J5" s="54"/>
      <c r="K5" s="82"/>
    </row>
    <row r="6" spans="1:25" s="13" customFormat="1" ht="53.65" customHeight="1" x14ac:dyDescent="0.25">
      <c r="A6" s="110" t="s">
        <v>198</v>
      </c>
      <c r="B6" s="111"/>
      <c r="C6" s="22"/>
      <c r="D6" s="22"/>
      <c r="E6" s="22"/>
      <c r="F6" s="22"/>
      <c r="G6" s="22"/>
      <c r="H6" s="22"/>
      <c r="I6" s="59"/>
      <c r="J6" s="126"/>
      <c r="K6" s="127"/>
      <c r="N6"/>
      <c r="O6"/>
    </row>
    <row r="7" spans="1:25" s="13" customFormat="1" ht="53.65" customHeight="1" thickBot="1" x14ac:dyDescent="0.3">
      <c r="A7" s="112" t="s">
        <v>199</v>
      </c>
      <c r="B7" s="113"/>
      <c r="C7" s="23"/>
      <c r="D7" s="23"/>
      <c r="E7" s="23"/>
      <c r="F7" s="23"/>
      <c r="G7" s="23"/>
      <c r="H7" s="23"/>
      <c r="I7" s="60"/>
      <c r="J7" s="128"/>
      <c r="K7" s="129"/>
      <c r="N7" s="15"/>
    </row>
    <row r="8" spans="1:25" s="13" customFormat="1" ht="37.15" customHeight="1" thickBot="1" x14ac:dyDescent="0.3">
      <c r="A8" s="63" t="s">
        <v>0</v>
      </c>
      <c r="B8" s="35" t="s">
        <v>1</v>
      </c>
      <c r="C8" s="34" t="s">
        <v>69</v>
      </c>
      <c r="D8" s="34" t="s">
        <v>69</v>
      </c>
      <c r="E8" s="34" t="s">
        <v>69</v>
      </c>
      <c r="F8" s="34" t="s">
        <v>69</v>
      </c>
      <c r="G8" s="34" t="s">
        <v>69</v>
      </c>
      <c r="H8" s="34" t="s">
        <v>69</v>
      </c>
      <c r="I8" s="34" t="s">
        <v>70</v>
      </c>
      <c r="J8" s="36" t="s">
        <v>2</v>
      </c>
      <c r="K8" s="37" t="s">
        <v>3</v>
      </c>
      <c r="M8"/>
      <c r="N8" s="15"/>
    </row>
    <row r="9" spans="1:25" s="14" customFormat="1" ht="30" customHeight="1" x14ac:dyDescent="0.25">
      <c r="A9" s="101" t="s">
        <v>71</v>
      </c>
      <c r="B9" s="102"/>
      <c r="C9" s="102"/>
      <c r="D9" s="102"/>
      <c r="E9" s="102"/>
      <c r="F9" s="102"/>
      <c r="G9" s="102"/>
      <c r="H9" s="102"/>
      <c r="I9" s="102"/>
      <c r="J9" s="102"/>
      <c r="K9" s="103"/>
      <c r="N9" s="16"/>
    </row>
    <row r="10" spans="1:25" s="10" customFormat="1" ht="29.45" customHeight="1" x14ac:dyDescent="0.25">
      <c r="A10" s="97" t="s">
        <v>72</v>
      </c>
      <c r="B10" s="98"/>
      <c r="C10" s="98"/>
      <c r="D10" s="98"/>
      <c r="E10" s="98"/>
      <c r="F10" s="98"/>
      <c r="G10" s="98"/>
      <c r="H10" s="98"/>
      <c r="I10" s="98"/>
      <c r="J10" s="98"/>
      <c r="K10" s="99"/>
      <c r="N10" s="11"/>
    </row>
    <row r="11" spans="1:25" s="10" customFormat="1" ht="18.75" x14ac:dyDescent="0.25">
      <c r="A11" s="20" t="s">
        <v>218</v>
      </c>
      <c r="B11" s="26" t="s">
        <v>89</v>
      </c>
      <c r="C11" s="38"/>
      <c r="D11" s="38"/>
      <c r="E11" s="38"/>
      <c r="F11" s="38"/>
      <c r="G11" s="38"/>
      <c r="H11" s="38"/>
      <c r="I11" s="26">
        <f>SUM(C11:H11)</f>
        <v>0</v>
      </c>
      <c r="J11" s="51">
        <v>31</v>
      </c>
      <c r="K11" s="29">
        <f>J11*I11</f>
        <v>0</v>
      </c>
    </row>
    <row r="12" spans="1:25" s="10" customFormat="1" ht="18.75" x14ac:dyDescent="0.25">
      <c r="A12" s="20" t="s">
        <v>219</v>
      </c>
      <c r="B12" s="26" t="s">
        <v>90</v>
      </c>
      <c r="C12" s="38"/>
      <c r="D12" s="38"/>
      <c r="E12" s="38"/>
      <c r="F12" s="38"/>
      <c r="G12" s="38"/>
      <c r="H12" s="38"/>
      <c r="I12" s="26">
        <f>SUM(C12:H12)</f>
        <v>0</v>
      </c>
      <c r="J12" s="51">
        <v>36.6</v>
      </c>
      <c r="K12" s="29">
        <f t="shared" ref="K12:K22" si="0">J12*I12</f>
        <v>0</v>
      </c>
    </row>
    <row r="13" spans="1:25" s="10" customFormat="1" ht="18.75" x14ac:dyDescent="0.25">
      <c r="A13" s="20" t="s">
        <v>246</v>
      </c>
      <c r="B13" s="26" t="s">
        <v>247</v>
      </c>
      <c r="C13" s="38"/>
      <c r="D13" s="38"/>
      <c r="E13" s="38"/>
      <c r="F13" s="38"/>
      <c r="G13" s="38"/>
      <c r="H13" s="38"/>
      <c r="I13" s="26">
        <f>SUM(C13:H13)</f>
        <v>0</v>
      </c>
      <c r="J13" s="51">
        <v>34.4</v>
      </c>
      <c r="K13" s="29">
        <f t="shared" si="0"/>
        <v>0</v>
      </c>
    </row>
    <row r="14" spans="1:25" s="10" customFormat="1" ht="18.75" x14ac:dyDescent="0.25">
      <c r="A14" s="20" t="s">
        <v>8</v>
      </c>
      <c r="B14" s="26" t="s">
        <v>88</v>
      </c>
      <c r="C14" s="38"/>
      <c r="D14" s="26"/>
      <c r="E14" s="26"/>
      <c r="F14" s="26"/>
      <c r="G14" s="26"/>
      <c r="H14" s="38"/>
      <c r="I14" s="26">
        <f t="shared" ref="I14" si="1">SUM(C14:H14)</f>
        <v>0</v>
      </c>
      <c r="J14" s="51">
        <v>20</v>
      </c>
      <c r="K14" s="29">
        <f t="shared" si="0"/>
        <v>0</v>
      </c>
    </row>
    <row r="15" spans="1:25" s="10" customFormat="1" ht="18.75" x14ac:dyDescent="0.25">
      <c r="A15" s="20" t="s">
        <v>9</v>
      </c>
      <c r="B15" s="26" t="s">
        <v>91</v>
      </c>
      <c r="C15" s="38"/>
      <c r="D15" s="26"/>
      <c r="E15" s="26"/>
      <c r="F15" s="26"/>
      <c r="G15" s="26"/>
      <c r="H15" s="38"/>
      <c r="I15" s="26">
        <f t="shared" ref="I15:I20" si="2">SUM(C15:H15)</f>
        <v>0</v>
      </c>
      <c r="J15" s="51">
        <v>60</v>
      </c>
      <c r="K15" s="29">
        <f t="shared" si="0"/>
        <v>0</v>
      </c>
    </row>
    <row r="16" spans="1:25" s="10" customFormat="1" ht="34.5" x14ac:dyDescent="0.25">
      <c r="A16" s="64" t="s">
        <v>240</v>
      </c>
      <c r="B16" s="25" t="s">
        <v>243</v>
      </c>
      <c r="C16" s="26"/>
      <c r="D16" s="26"/>
      <c r="E16" s="26"/>
      <c r="F16" s="26"/>
      <c r="G16" s="26"/>
      <c r="H16" s="38"/>
      <c r="I16" s="26">
        <f t="shared" si="2"/>
        <v>0</v>
      </c>
      <c r="J16" s="51">
        <v>75</v>
      </c>
      <c r="K16" s="29">
        <f t="shared" si="0"/>
        <v>0</v>
      </c>
      <c r="M16" s="84"/>
      <c r="N16" s="84"/>
    </row>
    <row r="17" spans="1:14" s="10" customFormat="1" ht="32.450000000000003" customHeight="1" x14ac:dyDescent="0.25">
      <c r="A17" s="90" t="s">
        <v>272</v>
      </c>
      <c r="B17" s="91"/>
      <c r="C17" s="91"/>
      <c r="D17" s="91"/>
      <c r="E17" s="91"/>
      <c r="F17" s="91"/>
      <c r="G17" s="91"/>
      <c r="H17" s="91"/>
      <c r="I17" s="91"/>
      <c r="J17" s="91"/>
      <c r="K17" s="92"/>
    </row>
    <row r="18" spans="1:14" s="10" customFormat="1" ht="18.75" x14ac:dyDescent="0.25">
      <c r="A18" s="20" t="s">
        <v>241</v>
      </c>
      <c r="B18" s="26" t="s">
        <v>181</v>
      </c>
      <c r="C18" s="26"/>
      <c r="D18" s="26"/>
      <c r="E18" s="26"/>
      <c r="F18" s="26"/>
      <c r="G18" s="26"/>
      <c r="H18" s="26"/>
      <c r="I18" s="26">
        <f t="shared" si="2"/>
        <v>0</v>
      </c>
      <c r="J18" s="51">
        <v>43</v>
      </c>
      <c r="K18" s="29">
        <f t="shared" si="0"/>
        <v>0</v>
      </c>
    </row>
    <row r="19" spans="1:14" s="10" customFormat="1" ht="18.75" x14ac:dyDescent="0.25">
      <c r="A19" s="20" t="s">
        <v>220</v>
      </c>
      <c r="B19" s="25" t="s">
        <v>180</v>
      </c>
      <c r="C19" s="26"/>
      <c r="D19" s="26"/>
      <c r="E19" s="26"/>
      <c r="F19" s="26"/>
      <c r="G19" s="26"/>
      <c r="H19" s="26"/>
      <c r="I19" s="26">
        <f t="shared" si="2"/>
        <v>0</v>
      </c>
      <c r="J19" s="51">
        <v>43</v>
      </c>
      <c r="K19" s="29">
        <f t="shared" si="0"/>
        <v>0</v>
      </c>
    </row>
    <row r="20" spans="1:14" s="10" customFormat="1" ht="18.75" x14ac:dyDescent="0.25">
      <c r="A20" s="20" t="s">
        <v>271</v>
      </c>
      <c r="B20" s="25" t="s">
        <v>270</v>
      </c>
      <c r="C20" s="26"/>
      <c r="D20" s="26"/>
      <c r="E20" s="26"/>
      <c r="F20" s="26"/>
      <c r="G20" s="26"/>
      <c r="H20" s="26"/>
      <c r="I20" s="26">
        <f t="shared" si="2"/>
        <v>0</v>
      </c>
      <c r="J20" s="51">
        <v>39.5</v>
      </c>
      <c r="K20" s="29">
        <f t="shared" si="0"/>
        <v>0</v>
      </c>
    </row>
    <row r="21" spans="1:14" s="10" customFormat="1" ht="18.75" x14ac:dyDescent="0.25">
      <c r="A21" s="20" t="s">
        <v>182</v>
      </c>
      <c r="B21" s="25" t="s">
        <v>179</v>
      </c>
      <c r="C21" s="26"/>
      <c r="D21" s="26"/>
      <c r="E21" s="26"/>
      <c r="F21" s="26"/>
      <c r="G21" s="26"/>
      <c r="H21" s="26"/>
      <c r="I21" s="26">
        <f t="shared" ref="I21" si="3">SUM(C21:H21)</f>
        <v>0</v>
      </c>
      <c r="J21" s="51">
        <v>49</v>
      </c>
      <c r="K21" s="29">
        <f t="shared" si="0"/>
        <v>0</v>
      </c>
    </row>
    <row r="22" spans="1:14" s="10" customFormat="1" ht="18.75" x14ac:dyDescent="0.25">
      <c r="A22" s="20" t="s">
        <v>190</v>
      </c>
      <c r="B22" s="25" t="s">
        <v>178</v>
      </c>
      <c r="C22" s="26"/>
      <c r="D22" s="26"/>
      <c r="E22" s="26"/>
      <c r="F22" s="26"/>
      <c r="G22" s="26"/>
      <c r="H22" s="26"/>
      <c r="I22" s="26">
        <f>SUM(C22:H22)</f>
        <v>0</v>
      </c>
      <c r="J22" s="51">
        <v>43</v>
      </c>
      <c r="K22" s="29">
        <f t="shared" si="0"/>
        <v>0</v>
      </c>
      <c r="M22" s="84"/>
    </row>
    <row r="23" spans="1:14" s="10" customFormat="1" ht="30" customHeight="1" x14ac:dyDescent="0.25">
      <c r="A23" s="90" t="s">
        <v>4</v>
      </c>
      <c r="B23" s="91"/>
      <c r="C23" s="91"/>
      <c r="D23" s="91"/>
      <c r="E23" s="91"/>
      <c r="F23" s="91"/>
      <c r="G23" s="91"/>
      <c r="H23" s="91"/>
      <c r="I23" s="91"/>
      <c r="J23" s="91"/>
      <c r="K23" s="92"/>
      <c r="N23" s="11"/>
    </row>
    <row r="24" spans="1:14" s="10" customFormat="1" ht="37.5" x14ac:dyDescent="0.25">
      <c r="A24" s="65" t="s">
        <v>235</v>
      </c>
      <c r="B24" s="25" t="s">
        <v>92</v>
      </c>
      <c r="C24" s="27"/>
      <c r="D24" s="27"/>
      <c r="E24" s="27"/>
      <c r="F24" s="27"/>
      <c r="G24" s="27"/>
      <c r="H24" s="27"/>
      <c r="I24" s="27">
        <f>SUM(C24:H24)</f>
        <v>0</v>
      </c>
      <c r="J24" s="39">
        <v>96</v>
      </c>
      <c r="K24" s="29">
        <f>J24*I24</f>
        <v>0</v>
      </c>
      <c r="N24" s="11"/>
    </row>
    <row r="25" spans="1:14" s="10" customFormat="1" ht="37.5" x14ac:dyDescent="0.25">
      <c r="A25" s="65" t="s">
        <v>236</v>
      </c>
      <c r="B25" s="25" t="s">
        <v>93</v>
      </c>
      <c r="C25" s="26"/>
      <c r="D25" s="26"/>
      <c r="E25" s="26"/>
      <c r="F25" s="26"/>
      <c r="G25" s="26"/>
      <c r="H25" s="26"/>
      <c r="I25" s="27">
        <f t="shared" ref="I25:I27" si="4">SUM(C25:H25)</f>
        <v>0</v>
      </c>
      <c r="J25" s="28">
        <v>180</v>
      </c>
      <c r="K25" s="29">
        <f t="shared" ref="K25:K27" si="5">J25*I25</f>
        <v>0</v>
      </c>
      <c r="N25" s="11"/>
    </row>
    <row r="26" spans="1:14" s="10" customFormat="1" ht="37.5" x14ac:dyDescent="0.25">
      <c r="A26" s="66" t="s">
        <v>237</v>
      </c>
      <c r="B26" s="26" t="s">
        <v>200</v>
      </c>
      <c r="C26" s="38"/>
      <c r="D26" s="38"/>
      <c r="E26" s="38"/>
      <c r="F26" s="38"/>
      <c r="G26" s="38"/>
      <c r="H26" s="38"/>
      <c r="I26" s="27">
        <f t="shared" si="4"/>
        <v>0</v>
      </c>
      <c r="J26" s="28">
        <v>35.450000000000003</v>
      </c>
      <c r="K26" s="29">
        <f t="shared" si="5"/>
        <v>0</v>
      </c>
    </row>
    <row r="27" spans="1:14" s="10" customFormat="1" ht="37.5" x14ac:dyDescent="0.25">
      <c r="A27" s="66" t="s">
        <v>238</v>
      </c>
      <c r="B27" s="25" t="s">
        <v>201</v>
      </c>
      <c r="C27" s="26"/>
      <c r="D27" s="26"/>
      <c r="E27" s="26"/>
      <c r="F27" s="26"/>
      <c r="G27" s="26"/>
      <c r="H27" s="26"/>
      <c r="I27" s="27">
        <f t="shared" si="4"/>
        <v>0</v>
      </c>
      <c r="J27" s="28">
        <v>35.450000000000003</v>
      </c>
      <c r="K27" s="29">
        <f t="shared" si="5"/>
        <v>0</v>
      </c>
      <c r="M27" s="84"/>
    </row>
    <row r="28" spans="1:14" s="10" customFormat="1" ht="45" customHeight="1" x14ac:dyDescent="0.25">
      <c r="A28" s="133" t="s">
        <v>87</v>
      </c>
      <c r="B28" s="134"/>
      <c r="C28" s="134"/>
      <c r="D28" s="134"/>
      <c r="E28" s="134"/>
      <c r="F28" s="134"/>
      <c r="G28" s="134"/>
      <c r="H28" s="134"/>
      <c r="I28" s="134"/>
      <c r="J28" s="135"/>
      <c r="K28" s="67">
        <f>SUM(K11:K22)+SUM(K24:K27)</f>
        <v>0</v>
      </c>
    </row>
    <row r="29" spans="1:14" s="10" customFormat="1" ht="30" customHeight="1" x14ac:dyDescent="0.25">
      <c r="A29" s="90" t="s">
        <v>291</v>
      </c>
      <c r="B29" s="91"/>
      <c r="C29" s="91"/>
      <c r="D29" s="91"/>
      <c r="E29" s="91"/>
      <c r="F29" s="91"/>
      <c r="G29" s="91"/>
      <c r="H29" s="91"/>
      <c r="I29" s="91"/>
      <c r="J29" s="91"/>
      <c r="K29" s="92"/>
    </row>
    <row r="30" spans="1:14" s="10" customFormat="1" ht="18.75" x14ac:dyDescent="0.25">
      <c r="A30" s="20" t="s">
        <v>294</v>
      </c>
      <c r="B30" s="26" t="s">
        <v>295</v>
      </c>
      <c r="C30" s="38"/>
      <c r="D30" s="38"/>
      <c r="E30" s="38"/>
      <c r="F30" s="38"/>
      <c r="G30" s="38"/>
      <c r="H30" s="38"/>
      <c r="I30" s="26">
        <f t="shared" ref="I30:I32" si="6">SUM(C30:H30)</f>
        <v>0</v>
      </c>
      <c r="J30" s="28">
        <v>168</v>
      </c>
      <c r="K30" s="29">
        <f>J30*I30</f>
        <v>0</v>
      </c>
    </row>
    <row r="31" spans="1:14" s="10" customFormat="1" ht="18.75" x14ac:dyDescent="0.25">
      <c r="A31" s="20" t="s">
        <v>293</v>
      </c>
      <c r="B31" s="26" t="s">
        <v>296</v>
      </c>
      <c r="C31" s="38"/>
      <c r="D31" s="38"/>
      <c r="E31" s="38"/>
      <c r="F31" s="38"/>
      <c r="G31" s="38"/>
      <c r="H31" s="38"/>
      <c r="I31" s="26">
        <f t="shared" si="6"/>
        <v>0</v>
      </c>
      <c r="J31" s="28">
        <v>248</v>
      </c>
      <c r="K31" s="29">
        <f>J31*I31</f>
        <v>0</v>
      </c>
    </row>
    <row r="32" spans="1:14" s="10" customFormat="1" ht="18.75" x14ac:dyDescent="0.25">
      <c r="A32" s="20" t="s">
        <v>292</v>
      </c>
      <c r="B32" s="26" t="s">
        <v>297</v>
      </c>
      <c r="C32" s="38"/>
      <c r="D32" s="38"/>
      <c r="E32" s="38"/>
      <c r="F32" s="38"/>
      <c r="G32" s="38"/>
      <c r="H32" s="38"/>
      <c r="I32" s="26">
        <f t="shared" si="6"/>
        <v>0</v>
      </c>
      <c r="J32" s="28">
        <v>330</v>
      </c>
      <c r="K32" s="29">
        <f>J32*I32</f>
        <v>0</v>
      </c>
    </row>
    <row r="33" spans="1:11" s="10" customFormat="1" ht="30" customHeight="1" x14ac:dyDescent="0.25">
      <c r="A33" s="87"/>
      <c r="B33" s="88"/>
      <c r="C33" s="88"/>
      <c r="D33" s="88"/>
      <c r="E33" s="88"/>
      <c r="F33" s="88"/>
      <c r="G33" s="88"/>
      <c r="H33" s="88"/>
      <c r="I33" s="88"/>
      <c r="J33" s="88"/>
      <c r="K33" s="89"/>
    </row>
    <row r="34" spans="1:11" s="10" customFormat="1" ht="29.45" customHeight="1" x14ac:dyDescent="0.25">
      <c r="A34" s="90" t="s">
        <v>202</v>
      </c>
      <c r="B34" s="91"/>
      <c r="C34" s="91"/>
      <c r="D34" s="91"/>
      <c r="E34" s="91"/>
      <c r="F34" s="91"/>
      <c r="G34" s="91"/>
      <c r="H34" s="91"/>
      <c r="I34" s="91"/>
      <c r="J34" s="91"/>
      <c r="K34" s="92"/>
    </row>
    <row r="35" spans="1:11" s="10" customFormat="1" ht="18.75" x14ac:dyDescent="0.25">
      <c r="A35" s="20" t="s">
        <v>253</v>
      </c>
      <c r="B35" s="26" t="s">
        <v>254</v>
      </c>
      <c r="C35" s="38"/>
      <c r="D35" s="38"/>
      <c r="E35" s="38"/>
      <c r="F35" s="38"/>
      <c r="G35" s="38"/>
      <c r="H35" s="38"/>
      <c r="I35" s="26">
        <f t="shared" ref="I35:I42" si="7">SUM(C35:H35)</f>
        <v>0</v>
      </c>
      <c r="J35" s="28">
        <v>50.7</v>
      </c>
      <c r="K35" s="29">
        <f>J35*I35</f>
        <v>0</v>
      </c>
    </row>
    <row r="36" spans="1:11" s="10" customFormat="1" ht="18.75" x14ac:dyDescent="0.25">
      <c r="A36" s="20" t="s">
        <v>11</v>
      </c>
      <c r="B36" s="26" t="s">
        <v>99</v>
      </c>
      <c r="C36" s="38"/>
      <c r="D36" s="38"/>
      <c r="E36" s="38"/>
      <c r="F36" s="38"/>
      <c r="G36" s="38"/>
      <c r="H36" s="38"/>
      <c r="I36" s="26">
        <f t="shared" si="7"/>
        <v>0</v>
      </c>
      <c r="J36" s="28">
        <v>101.3</v>
      </c>
      <c r="K36" s="29">
        <f t="shared" ref="K36:K49" si="8">J36*I36</f>
        <v>0</v>
      </c>
    </row>
    <row r="37" spans="1:11" s="10" customFormat="1" ht="18.75" x14ac:dyDescent="0.25">
      <c r="A37" s="20" t="s">
        <v>146</v>
      </c>
      <c r="B37" s="26" t="s">
        <v>148</v>
      </c>
      <c r="C37" s="38"/>
      <c r="D37" s="38"/>
      <c r="E37" s="38"/>
      <c r="F37" s="38"/>
      <c r="G37" s="38"/>
      <c r="H37" s="38"/>
      <c r="I37" s="26">
        <f t="shared" si="7"/>
        <v>0</v>
      </c>
      <c r="J37" s="28">
        <v>50.7</v>
      </c>
      <c r="K37" s="29">
        <f t="shared" si="8"/>
        <v>0</v>
      </c>
    </row>
    <row r="38" spans="1:11" s="10" customFormat="1" ht="18.75" x14ac:dyDescent="0.25">
      <c r="A38" s="20" t="s">
        <v>147</v>
      </c>
      <c r="B38" s="26" t="s">
        <v>149</v>
      </c>
      <c r="C38" s="38"/>
      <c r="D38" s="38"/>
      <c r="E38" s="38"/>
      <c r="F38" s="38"/>
      <c r="G38" s="38"/>
      <c r="H38" s="38"/>
      <c r="I38" s="26">
        <f t="shared" si="7"/>
        <v>0</v>
      </c>
      <c r="J38" s="28">
        <v>101.3</v>
      </c>
      <c r="K38" s="29">
        <f t="shared" si="8"/>
        <v>0</v>
      </c>
    </row>
    <row r="39" spans="1:11" s="10" customFormat="1" ht="18.75" x14ac:dyDescent="0.25">
      <c r="A39" s="20" t="s">
        <v>221</v>
      </c>
      <c r="B39" s="25" t="s">
        <v>252</v>
      </c>
      <c r="C39" s="27"/>
      <c r="D39" s="27"/>
      <c r="E39" s="27"/>
      <c r="F39" s="27"/>
      <c r="G39" s="27"/>
      <c r="H39" s="38"/>
      <c r="I39" s="26">
        <f t="shared" si="7"/>
        <v>0</v>
      </c>
      <c r="J39" s="28">
        <v>35</v>
      </c>
      <c r="K39" s="29">
        <f t="shared" si="8"/>
        <v>0</v>
      </c>
    </row>
    <row r="40" spans="1:11" s="10" customFormat="1" ht="18.75" x14ac:dyDescent="0.25">
      <c r="A40" s="20" t="s">
        <v>13</v>
      </c>
      <c r="B40" s="25" t="s">
        <v>96</v>
      </c>
      <c r="C40" s="27"/>
      <c r="D40" s="27"/>
      <c r="E40" s="27"/>
      <c r="F40" s="27"/>
      <c r="G40" s="27"/>
      <c r="H40" s="38"/>
      <c r="I40" s="26">
        <f t="shared" si="7"/>
        <v>0</v>
      </c>
      <c r="J40" s="28">
        <v>56.1</v>
      </c>
      <c r="K40" s="29">
        <f t="shared" si="8"/>
        <v>0</v>
      </c>
    </row>
    <row r="41" spans="1:11" s="10" customFormat="1" ht="18.75" x14ac:dyDescent="0.25">
      <c r="A41" s="20" t="s">
        <v>255</v>
      </c>
      <c r="B41" s="25" t="s">
        <v>256</v>
      </c>
      <c r="C41" s="26"/>
      <c r="D41" s="26"/>
      <c r="E41" s="26"/>
      <c r="F41" s="26"/>
      <c r="G41" s="26"/>
      <c r="H41" s="38"/>
      <c r="I41" s="26">
        <f t="shared" si="7"/>
        <v>0</v>
      </c>
      <c r="J41" s="28">
        <v>35.5</v>
      </c>
      <c r="K41" s="29">
        <f t="shared" si="8"/>
        <v>0</v>
      </c>
    </row>
    <row r="42" spans="1:11" s="10" customFormat="1" ht="18.75" x14ac:dyDescent="0.25">
      <c r="A42" s="20" t="s">
        <v>10</v>
      </c>
      <c r="B42" s="25" t="s">
        <v>94</v>
      </c>
      <c r="C42" s="26"/>
      <c r="D42" s="26"/>
      <c r="E42" s="26"/>
      <c r="F42" s="26"/>
      <c r="G42" s="26"/>
      <c r="H42" s="38"/>
      <c r="I42" s="26">
        <f t="shared" si="7"/>
        <v>0</v>
      </c>
      <c r="J42" s="28">
        <v>82.7</v>
      </c>
      <c r="K42" s="29">
        <f t="shared" si="8"/>
        <v>0</v>
      </c>
    </row>
    <row r="43" spans="1:11" s="10" customFormat="1" ht="18.75" x14ac:dyDescent="0.25">
      <c r="A43" s="20" t="s">
        <v>257</v>
      </c>
      <c r="B43" s="25" t="s">
        <v>258</v>
      </c>
      <c r="C43" s="26"/>
      <c r="D43" s="26"/>
      <c r="E43" s="26"/>
      <c r="F43" s="26"/>
      <c r="G43" s="26"/>
      <c r="H43" s="38"/>
      <c r="I43" s="26">
        <f t="shared" ref="I43" si="9">SUM(C43:H43)</f>
        <v>0</v>
      </c>
      <c r="J43" s="28">
        <v>44.3</v>
      </c>
      <c r="K43" s="29">
        <f t="shared" si="8"/>
        <v>0</v>
      </c>
    </row>
    <row r="44" spans="1:11" s="10" customFormat="1" ht="18.75" x14ac:dyDescent="0.25">
      <c r="A44" s="20" t="s">
        <v>12</v>
      </c>
      <c r="B44" s="25" t="s">
        <v>95</v>
      </c>
      <c r="C44" s="26"/>
      <c r="D44" s="26"/>
      <c r="E44" s="26"/>
      <c r="F44" s="26"/>
      <c r="G44" s="26"/>
      <c r="H44" s="38"/>
      <c r="I44" s="26">
        <f t="shared" ref="I44:I49" si="10">SUM(C44:H44)</f>
        <v>0</v>
      </c>
      <c r="J44" s="28">
        <v>88.5</v>
      </c>
      <c r="K44" s="29">
        <f t="shared" si="8"/>
        <v>0</v>
      </c>
    </row>
    <row r="45" spans="1:11" s="10" customFormat="1" ht="18.75" x14ac:dyDescent="0.25">
      <c r="A45" s="20" t="s">
        <v>14</v>
      </c>
      <c r="B45" s="25" t="s">
        <v>97</v>
      </c>
      <c r="C45" s="27"/>
      <c r="D45" s="27"/>
      <c r="E45" s="27"/>
      <c r="F45" s="27"/>
      <c r="G45" s="27"/>
      <c r="H45" s="38"/>
      <c r="I45" s="26">
        <f t="shared" si="10"/>
        <v>0</v>
      </c>
      <c r="J45" s="28">
        <v>50</v>
      </c>
      <c r="K45" s="29">
        <f t="shared" si="8"/>
        <v>0</v>
      </c>
    </row>
    <row r="46" spans="1:11" s="10" customFormat="1" ht="18.75" x14ac:dyDescent="0.25">
      <c r="A46" s="20" t="s">
        <v>15</v>
      </c>
      <c r="B46" s="25" t="s">
        <v>98</v>
      </c>
      <c r="C46" s="26"/>
      <c r="D46" s="26"/>
      <c r="E46" s="26"/>
      <c r="F46" s="26"/>
      <c r="G46" s="26"/>
      <c r="H46" s="38"/>
      <c r="I46" s="26">
        <f t="shared" si="10"/>
        <v>0</v>
      </c>
      <c r="J46" s="28">
        <v>50</v>
      </c>
      <c r="K46" s="29">
        <f t="shared" si="8"/>
        <v>0</v>
      </c>
    </row>
    <row r="47" spans="1:11" s="10" customFormat="1" ht="18.75" x14ac:dyDescent="0.25">
      <c r="A47" s="20" t="s">
        <v>150</v>
      </c>
      <c r="B47" s="25" t="s">
        <v>153</v>
      </c>
      <c r="C47" s="27"/>
      <c r="D47" s="27"/>
      <c r="E47" s="27"/>
      <c r="F47" s="27"/>
      <c r="G47" s="27"/>
      <c r="H47" s="38"/>
      <c r="I47" s="26">
        <f t="shared" si="10"/>
        <v>0</v>
      </c>
      <c r="J47" s="28">
        <v>30.5</v>
      </c>
      <c r="K47" s="29">
        <f t="shared" si="8"/>
        <v>0</v>
      </c>
    </row>
    <row r="48" spans="1:11" s="10" customFormat="1" ht="18.75" x14ac:dyDescent="0.25">
      <c r="A48" s="20" t="s">
        <v>151</v>
      </c>
      <c r="B48" s="25" t="s">
        <v>154</v>
      </c>
      <c r="C48" s="26"/>
      <c r="D48" s="26"/>
      <c r="E48" s="26"/>
      <c r="F48" s="26"/>
      <c r="G48" s="26"/>
      <c r="H48" s="38"/>
      <c r="I48" s="26">
        <f t="shared" si="10"/>
        <v>0</v>
      </c>
      <c r="J48" s="28">
        <v>21</v>
      </c>
      <c r="K48" s="29">
        <f t="shared" si="8"/>
        <v>0</v>
      </c>
    </row>
    <row r="49" spans="1:13" s="10" customFormat="1" ht="18.75" x14ac:dyDescent="0.25">
      <c r="A49" s="20" t="s">
        <v>152</v>
      </c>
      <c r="B49" s="25" t="s">
        <v>155</v>
      </c>
      <c r="C49" s="27"/>
      <c r="D49" s="27"/>
      <c r="E49" s="27"/>
      <c r="F49" s="27"/>
      <c r="G49" s="27"/>
      <c r="H49" s="38"/>
      <c r="I49" s="26">
        <f t="shared" si="10"/>
        <v>0</v>
      </c>
      <c r="J49" s="28">
        <v>30.5</v>
      </c>
      <c r="K49" s="29">
        <f t="shared" si="8"/>
        <v>0</v>
      </c>
      <c r="M49" s="84"/>
    </row>
    <row r="50" spans="1:13" s="10" customFormat="1" ht="30.6" customHeight="1" x14ac:dyDescent="0.25">
      <c r="A50" s="97" t="s">
        <v>166</v>
      </c>
      <c r="B50" s="98"/>
      <c r="C50" s="98"/>
      <c r="D50" s="98"/>
      <c r="E50" s="98"/>
      <c r="F50" s="98"/>
      <c r="G50" s="98"/>
      <c r="H50" s="98"/>
      <c r="I50" s="98"/>
      <c r="J50" s="98"/>
      <c r="K50" s="99"/>
    </row>
    <row r="51" spans="1:13" s="10" customFormat="1" ht="18.75" x14ac:dyDescent="0.25">
      <c r="A51" s="20" t="s">
        <v>16</v>
      </c>
      <c r="B51" s="25" t="s">
        <v>100</v>
      </c>
      <c r="C51" s="26"/>
      <c r="D51" s="26"/>
      <c r="E51" s="26"/>
      <c r="F51" s="26"/>
      <c r="G51" s="26"/>
      <c r="H51" s="26"/>
      <c r="I51" s="26">
        <f>SUM(C51:H51)</f>
        <v>0</v>
      </c>
      <c r="J51" s="28">
        <v>66.5</v>
      </c>
      <c r="K51" s="29">
        <f>J51*I51</f>
        <v>0</v>
      </c>
    </row>
    <row r="52" spans="1:13" s="10" customFormat="1" ht="18.75" x14ac:dyDescent="0.25">
      <c r="A52" s="20" t="s">
        <v>17</v>
      </c>
      <c r="B52" s="25" t="s">
        <v>101</v>
      </c>
      <c r="C52" s="26"/>
      <c r="D52" s="26"/>
      <c r="E52" s="26"/>
      <c r="F52" s="26"/>
      <c r="G52" s="26"/>
      <c r="H52" s="26"/>
      <c r="I52" s="26">
        <f>SUM(C52:H52)</f>
        <v>0</v>
      </c>
      <c r="J52" s="28">
        <v>88.7</v>
      </c>
      <c r="K52" s="29">
        <f t="shared" ref="K52:K60" si="11">J52*I52</f>
        <v>0</v>
      </c>
    </row>
    <row r="53" spans="1:13" s="10" customFormat="1" ht="18.75" x14ac:dyDescent="0.25">
      <c r="A53" s="20" t="s">
        <v>18</v>
      </c>
      <c r="B53" s="25" t="s">
        <v>102</v>
      </c>
      <c r="C53" s="26"/>
      <c r="D53" s="26"/>
      <c r="E53" s="26"/>
      <c r="F53" s="26"/>
      <c r="G53" s="26"/>
      <c r="H53" s="26"/>
      <c r="I53" s="26">
        <f>SUM(C53:H53)</f>
        <v>0</v>
      </c>
      <c r="J53" s="28">
        <v>78.599999999999994</v>
      </c>
      <c r="K53" s="29">
        <f t="shared" si="11"/>
        <v>0</v>
      </c>
    </row>
    <row r="54" spans="1:13" s="10" customFormat="1" ht="18.75" x14ac:dyDescent="0.25">
      <c r="A54" s="20" t="s">
        <v>222</v>
      </c>
      <c r="B54" s="25" t="s">
        <v>223</v>
      </c>
      <c r="C54" s="26"/>
      <c r="D54" s="26"/>
      <c r="E54" s="26"/>
      <c r="F54" s="26"/>
      <c r="G54" s="26"/>
      <c r="H54" s="26"/>
      <c r="I54" s="26">
        <f>SUM(C54:H54)</f>
        <v>0</v>
      </c>
      <c r="J54" s="28">
        <v>63.5</v>
      </c>
      <c r="K54" s="29">
        <f t="shared" si="11"/>
        <v>0</v>
      </c>
    </row>
    <row r="55" spans="1:13" s="10" customFormat="1" ht="18.75" x14ac:dyDescent="0.25">
      <c r="A55" s="20" t="s">
        <v>156</v>
      </c>
      <c r="B55" s="25" t="s">
        <v>157</v>
      </c>
      <c r="C55" s="26"/>
      <c r="D55" s="26"/>
      <c r="E55" s="26"/>
      <c r="F55" s="26"/>
      <c r="G55" s="26"/>
      <c r="H55" s="26"/>
      <c r="I55" s="26">
        <f t="shared" ref="I55:I58" si="12">SUM(C55:H55)</f>
        <v>0</v>
      </c>
      <c r="J55" s="28">
        <v>84.5</v>
      </c>
      <c r="K55" s="29">
        <f t="shared" si="11"/>
        <v>0</v>
      </c>
    </row>
    <row r="56" spans="1:13" s="10" customFormat="1" ht="18.75" x14ac:dyDescent="0.25">
      <c r="A56" s="20" t="s">
        <v>163</v>
      </c>
      <c r="B56" s="25" t="s">
        <v>160</v>
      </c>
      <c r="C56" s="26"/>
      <c r="D56" s="26"/>
      <c r="E56" s="26"/>
      <c r="F56" s="26"/>
      <c r="G56" s="26"/>
      <c r="H56" s="26"/>
      <c r="I56" s="26">
        <f>SUM(C56:H56)</f>
        <v>0</v>
      </c>
      <c r="J56" s="28">
        <v>18.5</v>
      </c>
      <c r="K56" s="29">
        <f t="shared" si="11"/>
        <v>0</v>
      </c>
    </row>
    <row r="57" spans="1:13" s="10" customFormat="1" ht="18.75" x14ac:dyDescent="0.25">
      <c r="A57" s="20" t="s">
        <v>161</v>
      </c>
      <c r="B57" s="25" t="s">
        <v>158</v>
      </c>
      <c r="C57" s="26"/>
      <c r="D57" s="26"/>
      <c r="E57" s="26"/>
      <c r="F57" s="26"/>
      <c r="G57" s="26"/>
      <c r="H57" s="26"/>
      <c r="I57" s="26">
        <f t="shared" si="12"/>
        <v>0</v>
      </c>
      <c r="J57" s="28">
        <v>23.5</v>
      </c>
      <c r="K57" s="29">
        <f t="shared" si="11"/>
        <v>0</v>
      </c>
    </row>
    <row r="58" spans="1:13" s="10" customFormat="1" ht="18.75" x14ac:dyDescent="0.25">
      <c r="A58" s="20" t="s">
        <v>162</v>
      </c>
      <c r="B58" s="25" t="s">
        <v>159</v>
      </c>
      <c r="C58" s="26"/>
      <c r="D58" s="26"/>
      <c r="E58" s="26"/>
      <c r="F58" s="26"/>
      <c r="G58" s="26"/>
      <c r="H58" s="26"/>
      <c r="I58" s="26">
        <f t="shared" si="12"/>
        <v>0</v>
      </c>
      <c r="J58" s="28">
        <v>21</v>
      </c>
      <c r="K58" s="29">
        <f t="shared" si="11"/>
        <v>0</v>
      </c>
    </row>
    <row r="59" spans="1:13" s="10" customFormat="1" ht="18.75" x14ac:dyDescent="0.25">
      <c r="A59" s="20" t="s">
        <v>19</v>
      </c>
      <c r="B59" s="25" t="s">
        <v>103</v>
      </c>
      <c r="C59" s="26"/>
      <c r="D59" s="26"/>
      <c r="E59" s="26"/>
      <c r="F59" s="26"/>
      <c r="G59" s="26"/>
      <c r="H59" s="26"/>
      <c r="I59" s="26">
        <f t="shared" ref="I59:I60" si="13">SUM(C59:H59)</f>
        <v>0</v>
      </c>
      <c r="J59" s="28">
        <v>8.1999999999999993</v>
      </c>
      <c r="K59" s="29">
        <f t="shared" si="11"/>
        <v>0</v>
      </c>
    </row>
    <row r="60" spans="1:13" s="10" customFormat="1" ht="18.75" x14ac:dyDescent="0.25">
      <c r="A60" s="20" t="s">
        <v>164</v>
      </c>
      <c r="B60" s="25" t="s">
        <v>165</v>
      </c>
      <c r="C60" s="26"/>
      <c r="D60" s="26"/>
      <c r="E60" s="26"/>
      <c r="F60" s="26"/>
      <c r="G60" s="26"/>
      <c r="H60" s="26"/>
      <c r="I60" s="26">
        <f t="shared" si="13"/>
        <v>0</v>
      </c>
      <c r="J60" s="28">
        <v>5.5</v>
      </c>
      <c r="K60" s="29">
        <f t="shared" si="11"/>
        <v>0</v>
      </c>
      <c r="M60" s="84"/>
    </row>
    <row r="61" spans="1:13" s="10" customFormat="1" ht="30" customHeight="1" x14ac:dyDescent="0.25">
      <c r="A61" s="97" t="s">
        <v>273</v>
      </c>
      <c r="B61" s="98"/>
      <c r="C61" s="98"/>
      <c r="D61" s="98"/>
      <c r="E61" s="98"/>
      <c r="F61" s="98"/>
      <c r="G61" s="98"/>
      <c r="H61" s="98"/>
      <c r="I61" s="98"/>
      <c r="J61" s="98"/>
      <c r="K61" s="99"/>
    </row>
    <row r="62" spans="1:13" s="10" customFormat="1" ht="18.75" x14ac:dyDescent="0.25">
      <c r="A62" s="20" t="s">
        <v>259</v>
      </c>
      <c r="B62" s="25" t="s">
        <v>260</v>
      </c>
      <c r="C62" s="26"/>
      <c r="D62" s="26"/>
      <c r="E62" s="26"/>
      <c r="F62" s="26"/>
      <c r="G62" s="26"/>
      <c r="H62" s="26"/>
      <c r="I62" s="26">
        <f>SUM(C62:H62)</f>
        <v>0</v>
      </c>
      <c r="J62" s="28">
        <v>42.2</v>
      </c>
      <c r="K62" s="29">
        <f>J62*I62</f>
        <v>0</v>
      </c>
    </row>
    <row r="63" spans="1:13" s="10" customFormat="1" ht="18.75" x14ac:dyDescent="0.25">
      <c r="A63" s="20" t="s">
        <v>22</v>
      </c>
      <c r="B63" s="25" t="s">
        <v>106</v>
      </c>
      <c r="C63" s="26"/>
      <c r="D63" s="26"/>
      <c r="E63" s="26"/>
      <c r="F63" s="26"/>
      <c r="G63" s="26"/>
      <c r="H63" s="26"/>
      <c r="I63" s="26">
        <f>SUM(C63:H63)</f>
        <v>0</v>
      </c>
      <c r="J63" s="28">
        <v>83.9</v>
      </c>
      <c r="K63" s="29">
        <f t="shared" ref="K63:K77" si="14">J63*I63</f>
        <v>0</v>
      </c>
    </row>
    <row r="64" spans="1:13" s="10" customFormat="1" ht="18.75" x14ac:dyDescent="0.25">
      <c r="A64" s="20" t="s">
        <v>20</v>
      </c>
      <c r="B64" s="25" t="s">
        <v>104</v>
      </c>
      <c r="C64" s="26"/>
      <c r="D64" s="26"/>
      <c r="E64" s="26"/>
      <c r="F64" s="26"/>
      <c r="G64" s="26"/>
      <c r="H64" s="26"/>
      <c r="I64" s="26">
        <f>SUM(C64:H64)</f>
        <v>0</v>
      </c>
      <c r="J64" s="28">
        <v>80.5</v>
      </c>
      <c r="K64" s="29">
        <f t="shared" si="14"/>
        <v>0</v>
      </c>
    </row>
    <row r="65" spans="1:13" s="10" customFormat="1" ht="18.75" x14ac:dyDescent="0.25">
      <c r="A65" s="20" t="s">
        <v>261</v>
      </c>
      <c r="B65" s="25" t="s">
        <v>262</v>
      </c>
      <c r="C65" s="26"/>
      <c r="D65" s="26"/>
      <c r="E65" s="26"/>
      <c r="F65" s="26"/>
      <c r="G65" s="26"/>
      <c r="H65" s="26"/>
      <c r="I65" s="26">
        <f t="shared" ref="I65" si="15">SUM(C65:H65)</f>
        <v>0</v>
      </c>
      <c r="J65" s="28">
        <v>37.6</v>
      </c>
      <c r="K65" s="29">
        <f t="shared" si="14"/>
        <v>0</v>
      </c>
    </row>
    <row r="66" spans="1:13" s="10" customFormat="1" ht="18.75" x14ac:dyDescent="0.25">
      <c r="A66" s="20" t="s">
        <v>21</v>
      </c>
      <c r="B66" s="25" t="s">
        <v>105</v>
      </c>
      <c r="C66" s="26"/>
      <c r="D66" s="26"/>
      <c r="E66" s="26"/>
      <c r="F66" s="26"/>
      <c r="G66" s="26"/>
      <c r="H66" s="26"/>
      <c r="I66" s="26">
        <f t="shared" ref="I66:I75" si="16">SUM(C66:H66)</f>
        <v>0</v>
      </c>
      <c r="J66" s="28">
        <v>73.400000000000006</v>
      </c>
      <c r="K66" s="29">
        <f t="shared" si="14"/>
        <v>0</v>
      </c>
    </row>
    <row r="67" spans="1:13" s="10" customFormat="1" ht="18.75" x14ac:dyDescent="0.25">
      <c r="A67" s="20" t="s">
        <v>263</v>
      </c>
      <c r="B67" s="25" t="s">
        <v>264</v>
      </c>
      <c r="C67" s="26"/>
      <c r="D67" s="26"/>
      <c r="E67" s="26"/>
      <c r="F67" s="26"/>
      <c r="G67" s="26"/>
      <c r="H67" s="26"/>
      <c r="I67" s="26">
        <f t="shared" ref="I67:I72" si="17">SUM(C67:H67)</f>
        <v>0</v>
      </c>
      <c r="J67" s="28">
        <v>23.3</v>
      </c>
      <c r="K67" s="29">
        <f t="shared" si="14"/>
        <v>0</v>
      </c>
    </row>
    <row r="68" spans="1:13" s="10" customFormat="1" ht="18.75" x14ac:dyDescent="0.25">
      <c r="A68" s="20" t="s">
        <v>23</v>
      </c>
      <c r="B68" s="25" t="s">
        <v>107</v>
      </c>
      <c r="C68" s="26"/>
      <c r="D68" s="26"/>
      <c r="E68" s="26"/>
      <c r="F68" s="26"/>
      <c r="G68" s="26"/>
      <c r="H68" s="26"/>
      <c r="I68" s="26">
        <f t="shared" si="17"/>
        <v>0</v>
      </c>
      <c r="J68" s="28">
        <v>45.4</v>
      </c>
      <c r="K68" s="29">
        <f t="shared" si="14"/>
        <v>0</v>
      </c>
    </row>
    <row r="69" spans="1:13" s="10" customFormat="1" ht="18.75" x14ac:dyDescent="0.25">
      <c r="A69" s="20" t="s">
        <v>168</v>
      </c>
      <c r="B69" s="25" t="s">
        <v>167</v>
      </c>
      <c r="C69" s="26"/>
      <c r="D69" s="26"/>
      <c r="E69" s="26"/>
      <c r="F69" s="26"/>
      <c r="G69" s="26"/>
      <c r="H69" s="26"/>
      <c r="I69" s="26">
        <f t="shared" si="17"/>
        <v>0</v>
      </c>
      <c r="J69" s="28">
        <v>50.7</v>
      </c>
      <c r="K69" s="29">
        <f t="shared" si="14"/>
        <v>0</v>
      </c>
    </row>
    <row r="70" spans="1:13" s="10" customFormat="1" ht="18.75" x14ac:dyDescent="0.25">
      <c r="A70" s="20" t="s">
        <v>169</v>
      </c>
      <c r="B70" s="25" t="s">
        <v>170</v>
      </c>
      <c r="C70" s="26"/>
      <c r="D70" s="26"/>
      <c r="E70" s="26"/>
      <c r="F70" s="26"/>
      <c r="G70" s="26"/>
      <c r="H70" s="26"/>
      <c r="I70" s="26">
        <f t="shared" si="17"/>
        <v>0</v>
      </c>
      <c r="J70" s="28">
        <v>101.3</v>
      </c>
      <c r="K70" s="29">
        <f t="shared" si="14"/>
        <v>0</v>
      </c>
    </row>
    <row r="71" spans="1:13" s="10" customFormat="1" ht="18.75" x14ac:dyDescent="0.25">
      <c r="A71" s="20" t="s">
        <v>287</v>
      </c>
      <c r="B71" s="25" t="s">
        <v>288</v>
      </c>
      <c r="C71" s="26"/>
      <c r="D71" s="26"/>
      <c r="E71" s="26"/>
      <c r="F71" s="26"/>
      <c r="G71" s="26"/>
      <c r="H71" s="26"/>
      <c r="I71" s="26">
        <f t="shared" si="17"/>
        <v>0</v>
      </c>
      <c r="J71" s="28">
        <v>66.5</v>
      </c>
      <c r="K71" s="29">
        <f t="shared" si="14"/>
        <v>0</v>
      </c>
    </row>
    <row r="72" spans="1:13" s="10" customFormat="1" ht="18.75" x14ac:dyDescent="0.25">
      <c r="A72" s="20" t="s">
        <v>224</v>
      </c>
      <c r="B72" s="25" t="s">
        <v>225</v>
      </c>
      <c r="C72" s="26"/>
      <c r="D72" s="26"/>
      <c r="E72" s="26"/>
      <c r="F72" s="26"/>
      <c r="G72" s="26"/>
      <c r="H72" s="26"/>
      <c r="I72" s="26">
        <f t="shared" si="17"/>
        <v>0</v>
      </c>
      <c r="J72" s="28">
        <v>39.5</v>
      </c>
      <c r="K72" s="29">
        <f t="shared" si="14"/>
        <v>0</v>
      </c>
    </row>
    <row r="73" spans="1:13" s="10" customFormat="1" ht="18.75" x14ac:dyDescent="0.25">
      <c r="A73" s="20" t="s">
        <v>226</v>
      </c>
      <c r="B73" s="25" t="s">
        <v>227</v>
      </c>
      <c r="C73" s="26"/>
      <c r="D73" s="26"/>
      <c r="E73" s="26"/>
      <c r="F73" s="26"/>
      <c r="G73" s="26"/>
      <c r="H73" s="26"/>
      <c r="I73" s="26">
        <f t="shared" si="16"/>
        <v>0</v>
      </c>
      <c r="J73" s="28">
        <v>58.6</v>
      </c>
      <c r="K73" s="29">
        <f t="shared" si="14"/>
        <v>0</v>
      </c>
    </row>
    <row r="74" spans="1:13" s="10" customFormat="1" ht="18.75" x14ac:dyDescent="0.25">
      <c r="A74" s="68" t="s">
        <v>172</v>
      </c>
      <c r="B74" s="25" t="s">
        <v>175</v>
      </c>
      <c r="C74" s="26"/>
      <c r="D74" s="26"/>
      <c r="E74" s="26"/>
      <c r="F74" s="26"/>
      <c r="G74" s="26"/>
      <c r="H74" s="26"/>
      <c r="I74" s="26">
        <f>SUM(C74:H74)</f>
        <v>0</v>
      </c>
      <c r="J74" s="28">
        <v>49</v>
      </c>
      <c r="K74" s="29">
        <f t="shared" si="14"/>
        <v>0</v>
      </c>
    </row>
    <row r="75" spans="1:13" s="10" customFormat="1" ht="18.75" x14ac:dyDescent="0.25">
      <c r="A75" s="68" t="s">
        <v>171</v>
      </c>
      <c r="B75" s="25" t="s">
        <v>174</v>
      </c>
      <c r="C75" s="26"/>
      <c r="D75" s="26"/>
      <c r="E75" s="26"/>
      <c r="F75" s="26"/>
      <c r="G75" s="26"/>
      <c r="H75" s="26"/>
      <c r="I75" s="26">
        <f t="shared" si="16"/>
        <v>0</v>
      </c>
      <c r="J75" s="28">
        <v>49</v>
      </c>
      <c r="K75" s="29">
        <f t="shared" si="14"/>
        <v>0</v>
      </c>
    </row>
    <row r="76" spans="1:13" s="10" customFormat="1" ht="18.75" x14ac:dyDescent="0.25">
      <c r="A76" s="68" t="s">
        <v>173</v>
      </c>
      <c r="B76" s="25" t="s">
        <v>176</v>
      </c>
      <c r="C76" s="26"/>
      <c r="D76" s="26"/>
      <c r="E76" s="26"/>
      <c r="F76" s="26"/>
      <c r="G76" s="26"/>
      <c r="H76" s="26"/>
      <c r="I76" s="26">
        <f>SUM(C76:H76)</f>
        <v>0</v>
      </c>
      <c r="J76" s="28">
        <v>49</v>
      </c>
      <c r="K76" s="29">
        <f t="shared" si="14"/>
        <v>0</v>
      </c>
    </row>
    <row r="77" spans="1:13" s="10" customFormat="1" ht="18.75" x14ac:dyDescent="0.25">
      <c r="A77" s="68" t="s">
        <v>285</v>
      </c>
      <c r="B77" s="25" t="s">
        <v>286</v>
      </c>
      <c r="C77" s="26"/>
      <c r="D77" s="26"/>
      <c r="E77" s="26"/>
      <c r="F77" s="26"/>
      <c r="G77" s="26"/>
      <c r="H77" s="26"/>
      <c r="I77" s="26">
        <f>SUM(C77:H77)</f>
        <v>0</v>
      </c>
      <c r="J77" s="28">
        <v>49</v>
      </c>
      <c r="K77" s="29">
        <f t="shared" si="14"/>
        <v>0</v>
      </c>
      <c r="M77" s="84"/>
    </row>
    <row r="78" spans="1:13" s="10" customFormat="1" ht="29.45" customHeight="1" x14ac:dyDescent="0.25">
      <c r="A78" s="97" t="s">
        <v>177</v>
      </c>
      <c r="B78" s="98"/>
      <c r="C78" s="98"/>
      <c r="D78" s="98"/>
      <c r="E78" s="98"/>
      <c r="F78" s="98"/>
      <c r="G78" s="98"/>
      <c r="H78" s="98"/>
      <c r="I78" s="98"/>
      <c r="J78" s="98"/>
      <c r="K78" s="99"/>
    </row>
    <row r="79" spans="1:13" s="10" customFormat="1" ht="18.75" x14ac:dyDescent="0.25">
      <c r="A79" s="68" t="s">
        <v>184</v>
      </c>
      <c r="B79" s="25" t="s">
        <v>186</v>
      </c>
      <c r="C79" s="26"/>
      <c r="D79" s="26"/>
      <c r="E79" s="26"/>
      <c r="F79" s="26"/>
      <c r="G79" s="26"/>
      <c r="H79" s="26"/>
      <c r="I79" s="26">
        <f>SUM(C79:H79)</f>
        <v>0</v>
      </c>
      <c r="J79" s="28">
        <v>20</v>
      </c>
      <c r="K79" s="29">
        <f>J79*I79</f>
        <v>0</v>
      </c>
    </row>
    <row r="80" spans="1:13" s="10" customFormat="1" ht="18.75" x14ac:dyDescent="0.25">
      <c r="A80" s="68" t="s">
        <v>244</v>
      </c>
      <c r="B80" s="25" t="s">
        <v>187</v>
      </c>
      <c r="C80" s="26"/>
      <c r="D80" s="26"/>
      <c r="E80" s="26"/>
      <c r="F80" s="26"/>
      <c r="G80" s="26"/>
      <c r="H80" s="26"/>
      <c r="I80" s="26">
        <f t="shared" ref="I80:I82" si="18">SUM(C80:H80)</f>
        <v>0</v>
      </c>
      <c r="J80" s="28">
        <v>20</v>
      </c>
      <c r="K80" s="29">
        <f t="shared" ref="K80:K82" si="19">J80*I80</f>
        <v>0</v>
      </c>
    </row>
    <row r="81" spans="1:13" s="10" customFormat="1" ht="18.75" x14ac:dyDescent="0.25">
      <c r="A81" s="68" t="s">
        <v>183</v>
      </c>
      <c r="B81" s="25" t="s">
        <v>189</v>
      </c>
      <c r="C81" s="26"/>
      <c r="D81" s="26"/>
      <c r="E81" s="26"/>
      <c r="F81" s="26"/>
      <c r="G81" s="26"/>
      <c r="H81" s="26"/>
      <c r="I81" s="26">
        <f>SUM(C81:H81)</f>
        <v>0</v>
      </c>
      <c r="J81" s="28">
        <v>20</v>
      </c>
      <c r="K81" s="29">
        <f t="shared" si="19"/>
        <v>0</v>
      </c>
    </row>
    <row r="82" spans="1:13" s="10" customFormat="1" ht="18.75" x14ac:dyDescent="0.25">
      <c r="A82" s="68" t="s">
        <v>185</v>
      </c>
      <c r="B82" s="25" t="s">
        <v>188</v>
      </c>
      <c r="C82" s="26"/>
      <c r="D82" s="26"/>
      <c r="E82" s="26"/>
      <c r="F82" s="26"/>
      <c r="G82" s="26"/>
      <c r="H82" s="26"/>
      <c r="I82" s="26">
        <f t="shared" si="18"/>
        <v>0</v>
      </c>
      <c r="J82" s="28">
        <v>20</v>
      </c>
      <c r="K82" s="29">
        <f t="shared" si="19"/>
        <v>0</v>
      </c>
      <c r="M82" s="84"/>
    </row>
    <row r="83" spans="1:13" s="10" customFormat="1" ht="30.6" customHeight="1" x14ac:dyDescent="0.25">
      <c r="A83" s="97" t="s">
        <v>73</v>
      </c>
      <c r="B83" s="98"/>
      <c r="C83" s="98"/>
      <c r="D83" s="98"/>
      <c r="E83" s="98"/>
      <c r="F83" s="98"/>
      <c r="G83" s="98"/>
      <c r="H83" s="98"/>
      <c r="I83" s="98"/>
      <c r="J83" s="98"/>
      <c r="K83" s="99"/>
    </row>
    <row r="84" spans="1:13" s="10" customFormat="1" ht="18.75" x14ac:dyDescent="0.25">
      <c r="A84" s="65" t="s">
        <v>24</v>
      </c>
      <c r="B84" s="25" t="s">
        <v>216</v>
      </c>
      <c r="C84" s="27"/>
      <c r="D84" s="27"/>
      <c r="E84" s="27"/>
      <c r="F84" s="27"/>
      <c r="G84" s="27"/>
      <c r="H84" s="27"/>
      <c r="I84" s="27">
        <f>SUM(C84:H84)</f>
        <v>0</v>
      </c>
      <c r="J84" s="39">
        <v>26.9</v>
      </c>
      <c r="K84" s="29">
        <f>J84*I84</f>
        <v>0</v>
      </c>
    </row>
    <row r="85" spans="1:13" s="10" customFormat="1" ht="18.75" x14ac:dyDescent="0.25">
      <c r="A85" s="20" t="s">
        <v>25</v>
      </c>
      <c r="B85" s="25" t="s">
        <v>217</v>
      </c>
      <c r="C85" s="26"/>
      <c r="D85" s="26"/>
      <c r="E85" s="26"/>
      <c r="F85" s="26"/>
      <c r="G85" s="26"/>
      <c r="H85" s="27"/>
      <c r="I85" s="27">
        <f t="shared" ref="I85:I91" si="20">SUM(C85:H85)</f>
        <v>0</v>
      </c>
      <c r="J85" s="28">
        <v>31.6</v>
      </c>
      <c r="K85" s="29">
        <f t="shared" ref="K85:K91" si="21">J85*I85</f>
        <v>0</v>
      </c>
    </row>
    <row r="86" spans="1:13" s="10" customFormat="1" ht="18.75" x14ac:dyDescent="0.25">
      <c r="A86" s="20" t="s">
        <v>30</v>
      </c>
      <c r="B86" s="25" t="s">
        <v>207</v>
      </c>
      <c r="C86" s="26"/>
      <c r="D86" s="26"/>
      <c r="E86" s="26"/>
      <c r="F86" s="26"/>
      <c r="G86" s="26"/>
      <c r="H86" s="27"/>
      <c r="I86" s="27">
        <f>SUM(C86:H86)</f>
        <v>0</v>
      </c>
      <c r="J86" s="28">
        <v>28.8</v>
      </c>
      <c r="K86" s="29">
        <f t="shared" si="21"/>
        <v>0</v>
      </c>
    </row>
    <row r="87" spans="1:13" s="10" customFormat="1" ht="18.75" x14ac:dyDescent="0.25">
      <c r="A87" s="20" t="s">
        <v>28</v>
      </c>
      <c r="B87" s="25" t="s">
        <v>205</v>
      </c>
      <c r="C87" s="26"/>
      <c r="D87" s="26"/>
      <c r="E87" s="26"/>
      <c r="F87" s="26"/>
      <c r="G87" s="26"/>
      <c r="H87" s="27"/>
      <c r="I87" s="27">
        <f>SUM(C87:H87)</f>
        <v>0</v>
      </c>
      <c r="J87" s="28">
        <v>28.8</v>
      </c>
      <c r="K87" s="29">
        <f t="shared" si="21"/>
        <v>0</v>
      </c>
    </row>
    <row r="88" spans="1:13" s="10" customFormat="1" ht="18.75" x14ac:dyDescent="0.25">
      <c r="A88" s="20" t="s">
        <v>29</v>
      </c>
      <c r="B88" s="25" t="s">
        <v>206</v>
      </c>
      <c r="C88" s="26"/>
      <c r="D88" s="26"/>
      <c r="E88" s="26"/>
      <c r="F88" s="26"/>
      <c r="G88" s="26"/>
      <c r="H88" s="27"/>
      <c r="I88" s="27">
        <f>SUM(C88:H88)</f>
        <v>0</v>
      </c>
      <c r="J88" s="28">
        <v>29.5</v>
      </c>
      <c r="K88" s="29">
        <f t="shared" si="21"/>
        <v>0</v>
      </c>
    </row>
    <row r="89" spans="1:13" s="10" customFormat="1" ht="18.75" x14ac:dyDescent="0.25">
      <c r="A89" s="20" t="s">
        <v>26</v>
      </c>
      <c r="B89" s="25" t="s">
        <v>203</v>
      </c>
      <c r="C89" s="26"/>
      <c r="D89" s="26"/>
      <c r="E89" s="26"/>
      <c r="F89" s="26"/>
      <c r="G89" s="26"/>
      <c r="H89" s="27"/>
      <c r="I89" s="27">
        <f t="shared" si="20"/>
        <v>0</v>
      </c>
      <c r="J89" s="28">
        <v>30.8</v>
      </c>
      <c r="K89" s="29">
        <f t="shared" si="21"/>
        <v>0</v>
      </c>
    </row>
    <row r="90" spans="1:13" s="10" customFormat="1" ht="18.75" x14ac:dyDescent="0.25">
      <c r="A90" s="20" t="s">
        <v>27</v>
      </c>
      <c r="B90" s="25" t="s">
        <v>204</v>
      </c>
      <c r="C90" s="26"/>
      <c r="D90" s="26"/>
      <c r="E90" s="26"/>
      <c r="F90" s="26"/>
      <c r="G90" s="26"/>
      <c r="H90" s="27"/>
      <c r="I90" s="27">
        <f t="shared" si="20"/>
        <v>0</v>
      </c>
      <c r="J90" s="28">
        <v>32.1</v>
      </c>
      <c r="K90" s="29">
        <f t="shared" si="21"/>
        <v>0</v>
      </c>
    </row>
    <row r="91" spans="1:13" s="10" customFormat="1" ht="18.75" x14ac:dyDescent="0.25">
      <c r="A91" s="20" t="s">
        <v>31</v>
      </c>
      <c r="B91" s="25" t="s">
        <v>208</v>
      </c>
      <c r="C91" s="26"/>
      <c r="D91" s="26"/>
      <c r="E91" s="26"/>
      <c r="F91" s="26"/>
      <c r="G91" s="26"/>
      <c r="H91" s="27"/>
      <c r="I91" s="27">
        <f t="shared" si="20"/>
        <v>0</v>
      </c>
      <c r="J91" s="28">
        <v>44.9</v>
      </c>
      <c r="K91" s="29">
        <f t="shared" si="21"/>
        <v>0</v>
      </c>
      <c r="M91" s="84"/>
    </row>
    <row r="92" spans="1:13" s="10" customFormat="1" ht="30" customHeight="1" x14ac:dyDescent="0.25">
      <c r="A92" s="97" t="s">
        <v>275</v>
      </c>
      <c r="B92" s="98"/>
      <c r="C92" s="98"/>
      <c r="D92" s="98"/>
      <c r="E92" s="98"/>
      <c r="F92" s="98"/>
      <c r="G92" s="98"/>
      <c r="H92" s="98"/>
      <c r="I92" s="98"/>
      <c r="J92" s="98"/>
      <c r="K92" s="99"/>
    </row>
    <row r="93" spans="1:13" s="10" customFormat="1" ht="18.75" x14ac:dyDescent="0.25">
      <c r="A93" s="69" t="s">
        <v>32</v>
      </c>
      <c r="B93" s="25" t="s">
        <v>209</v>
      </c>
      <c r="C93" s="26"/>
      <c r="D93" s="26"/>
      <c r="E93" s="26"/>
      <c r="F93" s="26"/>
      <c r="G93" s="26"/>
      <c r="H93" s="26"/>
      <c r="I93" s="26">
        <f>SUM(C93:H93)</f>
        <v>0</v>
      </c>
      <c r="J93" s="39">
        <v>6.8</v>
      </c>
      <c r="K93" s="29">
        <f>J93*I93</f>
        <v>0</v>
      </c>
    </row>
    <row r="94" spans="1:13" s="10" customFormat="1" ht="18.75" x14ac:dyDescent="0.25">
      <c r="A94" s="69" t="s">
        <v>33</v>
      </c>
      <c r="B94" s="25" t="s">
        <v>210</v>
      </c>
      <c r="C94" s="26"/>
      <c r="D94" s="26"/>
      <c r="E94" s="26"/>
      <c r="F94" s="26"/>
      <c r="G94" s="26"/>
      <c r="H94" s="26"/>
      <c r="I94" s="26">
        <f t="shared" ref="I94:I109" si="22">SUM(C94:H94)</f>
        <v>0</v>
      </c>
      <c r="J94" s="39">
        <v>6.8</v>
      </c>
      <c r="K94" s="29">
        <f t="shared" ref="K94:K111" si="23">J94*I94</f>
        <v>0</v>
      </c>
    </row>
    <row r="95" spans="1:13" s="10" customFormat="1" ht="18.75" x14ac:dyDescent="0.25">
      <c r="A95" s="69" t="s">
        <v>34</v>
      </c>
      <c r="B95" s="25" t="s">
        <v>211</v>
      </c>
      <c r="C95" s="26"/>
      <c r="D95" s="26"/>
      <c r="E95" s="26"/>
      <c r="F95" s="26"/>
      <c r="G95" s="26"/>
      <c r="H95" s="26"/>
      <c r="I95" s="26">
        <v>0</v>
      </c>
      <c r="J95" s="39">
        <v>6.8</v>
      </c>
      <c r="K95" s="29">
        <f t="shared" si="23"/>
        <v>0</v>
      </c>
    </row>
    <row r="96" spans="1:13" s="10" customFormat="1" ht="18.75" x14ac:dyDescent="0.25">
      <c r="A96" s="69" t="s">
        <v>280</v>
      </c>
      <c r="B96" s="25" t="s">
        <v>281</v>
      </c>
      <c r="C96" s="26"/>
      <c r="D96" s="26"/>
      <c r="E96" s="26"/>
      <c r="F96" s="26"/>
      <c r="G96" s="26"/>
      <c r="H96" s="26"/>
      <c r="I96" s="26">
        <f t="shared" si="22"/>
        <v>0</v>
      </c>
      <c r="J96" s="39">
        <v>6.8</v>
      </c>
      <c r="K96" s="29">
        <f t="shared" si="23"/>
        <v>0</v>
      </c>
    </row>
    <row r="97" spans="1:13" s="10" customFormat="1" ht="18.75" x14ac:dyDescent="0.25">
      <c r="A97" s="69" t="s">
        <v>265</v>
      </c>
      <c r="B97" s="25" t="s">
        <v>266</v>
      </c>
      <c r="C97" s="26"/>
      <c r="D97" s="26"/>
      <c r="E97" s="26"/>
      <c r="F97" s="26"/>
      <c r="G97" s="26"/>
      <c r="H97" s="26"/>
      <c r="I97" s="26">
        <f t="shared" si="22"/>
        <v>0</v>
      </c>
      <c r="J97" s="39">
        <v>6.8</v>
      </c>
      <c r="K97" s="29">
        <f t="shared" si="23"/>
        <v>0</v>
      </c>
    </row>
    <row r="98" spans="1:13" s="10" customFormat="1" ht="18.75" x14ac:dyDescent="0.25">
      <c r="A98" s="70" t="s">
        <v>35</v>
      </c>
      <c r="B98" s="25" t="s">
        <v>108</v>
      </c>
      <c r="C98" s="26"/>
      <c r="D98" s="26"/>
      <c r="E98" s="26"/>
      <c r="F98" s="26"/>
      <c r="G98" s="26"/>
      <c r="H98" s="26"/>
      <c r="I98" s="26">
        <f t="shared" si="22"/>
        <v>0</v>
      </c>
      <c r="J98" s="40">
        <v>9</v>
      </c>
      <c r="K98" s="29">
        <f t="shared" si="23"/>
        <v>0</v>
      </c>
    </row>
    <row r="99" spans="1:13" s="10" customFormat="1" ht="18.75" x14ac:dyDescent="0.25">
      <c r="A99" s="70" t="s">
        <v>36</v>
      </c>
      <c r="B99" s="25" t="s">
        <v>109</v>
      </c>
      <c r="C99" s="26"/>
      <c r="D99" s="26"/>
      <c r="E99" s="26"/>
      <c r="F99" s="26"/>
      <c r="G99" s="26"/>
      <c r="H99" s="26"/>
      <c r="I99" s="26">
        <f t="shared" si="22"/>
        <v>0</v>
      </c>
      <c r="J99" s="40">
        <v>9</v>
      </c>
      <c r="K99" s="29">
        <f t="shared" si="23"/>
        <v>0</v>
      </c>
    </row>
    <row r="100" spans="1:13" s="10" customFormat="1" ht="18.75" x14ac:dyDescent="0.25">
      <c r="A100" s="70" t="s">
        <v>37</v>
      </c>
      <c r="B100" s="25" t="s">
        <v>110</v>
      </c>
      <c r="C100" s="26"/>
      <c r="D100" s="26"/>
      <c r="E100" s="26"/>
      <c r="F100" s="26"/>
      <c r="G100" s="26"/>
      <c r="H100" s="26"/>
      <c r="I100" s="26">
        <f t="shared" si="22"/>
        <v>0</v>
      </c>
      <c r="J100" s="28">
        <v>6.2</v>
      </c>
      <c r="K100" s="29">
        <f t="shared" si="23"/>
        <v>0</v>
      </c>
    </row>
    <row r="101" spans="1:13" s="10" customFormat="1" ht="18.75" x14ac:dyDescent="0.25">
      <c r="A101" s="70" t="s">
        <v>38</v>
      </c>
      <c r="B101" s="25" t="s">
        <v>111</v>
      </c>
      <c r="C101" s="26"/>
      <c r="D101" s="26"/>
      <c r="E101" s="26"/>
      <c r="F101" s="26"/>
      <c r="G101" s="26"/>
      <c r="H101" s="26"/>
      <c r="I101" s="26">
        <f t="shared" si="22"/>
        <v>0</v>
      </c>
      <c r="J101" s="28">
        <v>6.2</v>
      </c>
      <c r="K101" s="29">
        <f t="shared" si="23"/>
        <v>0</v>
      </c>
    </row>
    <row r="102" spans="1:13" s="10" customFormat="1" ht="18.75" x14ac:dyDescent="0.25">
      <c r="A102" s="70" t="s">
        <v>112</v>
      </c>
      <c r="B102" s="56" t="s">
        <v>116</v>
      </c>
      <c r="C102" s="26"/>
      <c r="D102" s="26"/>
      <c r="E102" s="26"/>
      <c r="F102" s="26"/>
      <c r="G102" s="26"/>
      <c r="H102" s="26"/>
      <c r="I102" s="26">
        <f t="shared" si="22"/>
        <v>0</v>
      </c>
      <c r="J102" s="28">
        <v>6.2</v>
      </c>
      <c r="K102" s="29">
        <f t="shared" si="23"/>
        <v>0</v>
      </c>
    </row>
    <row r="103" spans="1:13" s="10" customFormat="1" ht="18.75" x14ac:dyDescent="0.25">
      <c r="A103" s="69" t="s">
        <v>212</v>
      </c>
      <c r="B103" s="25" t="s">
        <v>214</v>
      </c>
      <c r="C103" s="43"/>
      <c r="D103" s="43"/>
      <c r="E103" s="43"/>
      <c r="F103" s="43"/>
      <c r="G103" s="43"/>
      <c r="H103" s="26"/>
      <c r="I103" s="26">
        <f>SUM(C103:H103)</f>
        <v>0</v>
      </c>
      <c r="J103" s="40">
        <f>14.5/1.1</f>
        <v>13.18181818181818</v>
      </c>
      <c r="K103" s="29">
        <f>J103*I103</f>
        <v>0</v>
      </c>
    </row>
    <row r="104" spans="1:13" s="10" customFormat="1" ht="18.75" x14ac:dyDescent="0.25">
      <c r="A104" s="69" t="s">
        <v>215</v>
      </c>
      <c r="B104" s="25" t="s">
        <v>213</v>
      </c>
      <c r="C104" s="43"/>
      <c r="D104" s="43"/>
      <c r="E104" s="43"/>
      <c r="F104" s="43"/>
      <c r="G104" s="43"/>
      <c r="H104" s="26"/>
      <c r="I104" s="26">
        <f>SUM(C104:H104)</f>
        <v>0</v>
      </c>
      <c r="J104" s="40">
        <f>16/1.1</f>
        <v>14.545454545454545</v>
      </c>
      <c r="K104" s="29">
        <f>J104*I104</f>
        <v>0</v>
      </c>
      <c r="M104" s="84"/>
    </row>
    <row r="105" spans="1:13" s="10" customFormat="1" ht="30.6" customHeight="1" x14ac:dyDescent="0.25">
      <c r="A105" s="97" t="s">
        <v>274</v>
      </c>
      <c r="B105" s="98"/>
      <c r="C105" s="98"/>
      <c r="D105" s="98"/>
      <c r="E105" s="98"/>
      <c r="F105" s="98"/>
      <c r="G105" s="98"/>
      <c r="H105" s="98"/>
      <c r="I105" s="98"/>
      <c r="J105" s="98"/>
      <c r="K105" s="99"/>
    </row>
    <row r="106" spans="1:13" s="10" customFormat="1" ht="18.75" x14ac:dyDescent="0.25">
      <c r="A106" s="69" t="s">
        <v>39</v>
      </c>
      <c r="B106" s="25" t="s">
        <v>113</v>
      </c>
      <c r="C106" s="43"/>
      <c r="D106" s="43"/>
      <c r="E106" s="43"/>
      <c r="F106" s="43"/>
      <c r="G106" s="43"/>
      <c r="H106" s="43"/>
      <c r="I106" s="26">
        <f t="shared" si="22"/>
        <v>0</v>
      </c>
      <c r="J106" s="28">
        <v>3.5</v>
      </c>
      <c r="K106" s="29">
        <f t="shared" si="23"/>
        <v>0</v>
      </c>
    </row>
    <row r="107" spans="1:13" s="10" customFormat="1" ht="18.75" x14ac:dyDescent="0.25">
      <c r="A107" s="70" t="s">
        <v>144</v>
      </c>
      <c r="B107" s="25" t="s">
        <v>145</v>
      </c>
      <c r="C107" s="43"/>
      <c r="D107" s="43"/>
      <c r="E107" s="43"/>
      <c r="F107" s="43"/>
      <c r="G107" s="43"/>
      <c r="H107" s="43"/>
      <c r="I107" s="26">
        <f t="shared" si="22"/>
        <v>0</v>
      </c>
      <c r="J107" s="40">
        <v>3.5</v>
      </c>
      <c r="K107" s="29">
        <f t="shared" si="23"/>
        <v>0</v>
      </c>
    </row>
    <row r="108" spans="1:13" s="10" customFormat="1" ht="18.75" x14ac:dyDescent="0.25">
      <c r="A108" s="70" t="s">
        <v>40</v>
      </c>
      <c r="B108" s="25" t="s">
        <v>114</v>
      </c>
      <c r="C108" s="43"/>
      <c r="D108" s="43"/>
      <c r="E108" s="43"/>
      <c r="F108" s="43"/>
      <c r="G108" s="43"/>
      <c r="H108" s="43"/>
      <c r="I108" s="26">
        <f t="shared" si="22"/>
        <v>0</v>
      </c>
      <c r="J108" s="40">
        <v>4.5</v>
      </c>
      <c r="K108" s="29">
        <f t="shared" si="23"/>
        <v>0</v>
      </c>
    </row>
    <row r="109" spans="1:13" s="10" customFormat="1" ht="18.75" x14ac:dyDescent="0.25">
      <c r="A109" s="70" t="s">
        <v>41</v>
      </c>
      <c r="B109" s="25" t="s">
        <v>115</v>
      </c>
      <c r="C109" s="43"/>
      <c r="D109" s="43"/>
      <c r="E109" s="43"/>
      <c r="F109" s="43"/>
      <c r="G109" s="43"/>
      <c r="H109" s="43"/>
      <c r="I109" s="26">
        <f t="shared" si="22"/>
        <v>0</v>
      </c>
      <c r="J109" s="40">
        <v>4.5</v>
      </c>
      <c r="K109" s="29">
        <f t="shared" si="23"/>
        <v>0</v>
      </c>
    </row>
    <row r="110" spans="1:13" s="10" customFormat="1" ht="18.75" x14ac:dyDescent="0.25">
      <c r="A110" s="70" t="s">
        <v>248</v>
      </c>
      <c r="B110" s="25" t="s">
        <v>249</v>
      </c>
      <c r="C110" s="43"/>
      <c r="D110" s="43"/>
      <c r="E110" s="43"/>
      <c r="F110" s="43"/>
      <c r="G110" s="43"/>
      <c r="H110" s="43"/>
      <c r="I110" s="26">
        <f>SUM(C110:H110)</f>
        <v>0</v>
      </c>
      <c r="J110" s="40">
        <v>4.5</v>
      </c>
      <c r="K110" s="29">
        <f t="shared" si="23"/>
        <v>0</v>
      </c>
      <c r="M110" s="84"/>
    </row>
    <row r="111" spans="1:13" s="10" customFormat="1" ht="18.75" x14ac:dyDescent="0.25">
      <c r="A111" s="70" t="s">
        <v>278</v>
      </c>
      <c r="B111" s="25" t="s">
        <v>279</v>
      </c>
      <c r="C111" s="43"/>
      <c r="D111" s="43"/>
      <c r="E111" s="43"/>
      <c r="F111" s="43"/>
      <c r="G111" s="43"/>
      <c r="H111" s="43"/>
      <c r="I111" s="26">
        <f>SUM(C111:H111)</f>
        <v>0</v>
      </c>
      <c r="J111" s="86">
        <v>4</v>
      </c>
      <c r="K111" s="29">
        <f t="shared" si="23"/>
        <v>0</v>
      </c>
      <c r="M111" s="84"/>
    </row>
    <row r="112" spans="1:13" s="10" customFormat="1" ht="52.5" customHeight="1" x14ac:dyDescent="0.25">
      <c r="A112" s="94" t="s">
        <v>87</v>
      </c>
      <c r="B112" s="95"/>
      <c r="C112" s="95"/>
      <c r="D112" s="95"/>
      <c r="E112" s="95"/>
      <c r="F112" s="95"/>
      <c r="G112" s="95"/>
      <c r="H112" s="95"/>
      <c r="I112" s="95"/>
      <c r="J112" s="96"/>
      <c r="K112" s="29">
        <f>SUM(K35:K49)+SUM(K51:K60)+SUM(K62:K77)+SUM(K79:K82)+SUM(K84:K91)+SUM(K93:K111)</f>
        <v>0</v>
      </c>
    </row>
    <row r="113" spans="1:11" s="10" customFormat="1" ht="30" customHeight="1" x14ac:dyDescent="0.25">
      <c r="A113" s="120" t="s">
        <v>79</v>
      </c>
      <c r="B113" s="121"/>
      <c r="C113" s="121"/>
      <c r="D113" s="121"/>
      <c r="E113" s="121"/>
      <c r="F113" s="121"/>
      <c r="G113" s="121"/>
      <c r="H113" s="121"/>
      <c r="I113" s="121"/>
      <c r="J113" s="121"/>
      <c r="K113" s="122"/>
    </row>
    <row r="114" spans="1:11" s="10" customFormat="1" ht="18.75" x14ac:dyDescent="0.25">
      <c r="A114" s="20" t="s">
        <v>228</v>
      </c>
      <c r="B114" s="25" t="s">
        <v>229</v>
      </c>
      <c r="C114" s="26"/>
      <c r="D114" s="26"/>
      <c r="E114" s="26"/>
      <c r="F114" s="26"/>
      <c r="G114" s="26"/>
      <c r="H114" s="26"/>
      <c r="I114" s="26">
        <f t="shared" ref="I114:I129" si="24">SUM(C114:H114)</f>
        <v>0</v>
      </c>
      <c r="J114" s="28">
        <v>4.5</v>
      </c>
      <c r="K114" s="29">
        <f>J114*I114</f>
        <v>0</v>
      </c>
    </row>
    <row r="115" spans="1:11" s="10" customFormat="1" ht="18.75" x14ac:dyDescent="0.25">
      <c r="A115" s="20" t="s">
        <v>231</v>
      </c>
      <c r="B115" s="25" t="s">
        <v>230</v>
      </c>
      <c r="C115" s="27"/>
      <c r="D115" s="27"/>
      <c r="E115" s="27"/>
      <c r="F115" s="27"/>
      <c r="G115" s="27"/>
      <c r="H115" s="26"/>
      <c r="I115" s="26">
        <f t="shared" si="24"/>
        <v>0</v>
      </c>
      <c r="J115" s="39">
        <v>4.5</v>
      </c>
      <c r="K115" s="29">
        <f t="shared" ref="K115:K128" si="25">J115*I115</f>
        <v>0</v>
      </c>
    </row>
    <row r="116" spans="1:11" s="10" customFormat="1" ht="18.75" x14ac:dyDescent="0.25">
      <c r="A116" s="20" t="s">
        <v>53</v>
      </c>
      <c r="B116" s="25" t="s">
        <v>124</v>
      </c>
      <c r="C116" s="26"/>
      <c r="D116" s="26"/>
      <c r="E116" s="26"/>
      <c r="F116" s="26"/>
      <c r="G116" s="26"/>
      <c r="H116" s="26"/>
      <c r="I116" s="26">
        <f t="shared" si="24"/>
        <v>0</v>
      </c>
      <c r="J116" s="28">
        <v>3.5</v>
      </c>
      <c r="K116" s="29">
        <f t="shared" si="25"/>
        <v>0</v>
      </c>
    </row>
    <row r="117" spans="1:11" s="10" customFormat="1" ht="18.75" x14ac:dyDescent="0.25">
      <c r="A117" s="20" t="s">
        <v>269</v>
      </c>
      <c r="B117" s="25" t="s">
        <v>125</v>
      </c>
      <c r="C117" s="26"/>
      <c r="D117" s="26"/>
      <c r="E117" s="26"/>
      <c r="F117" s="26"/>
      <c r="G117" s="26"/>
      <c r="H117" s="26"/>
      <c r="I117" s="26">
        <f t="shared" si="24"/>
        <v>0</v>
      </c>
      <c r="J117" s="28">
        <v>3.5</v>
      </c>
      <c r="K117" s="29">
        <f t="shared" si="25"/>
        <v>0</v>
      </c>
    </row>
    <row r="118" spans="1:11" s="10" customFormat="1" ht="18.75" x14ac:dyDescent="0.25">
      <c r="A118" s="20" t="s">
        <v>54</v>
      </c>
      <c r="B118" s="25" t="s">
        <v>126</v>
      </c>
      <c r="C118" s="26"/>
      <c r="D118" s="26"/>
      <c r="E118" s="26"/>
      <c r="F118" s="26"/>
      <c r="G118" s="26"/>
      <c r="H118" s="26"/>
      <c r="I118" s="26">
        <f t="shared" si="24"/>
        <v>0</v>
      </c>
      <c r="J118" s="28">
        <v>9</v>
      </c>
      <c r="K118" s="29">
        <f t="shared" si="25"/>
        <v>0</v>
      </c>
    </row>
    <row r="119" spans="1:11" s="10" customFormat="1" ht="18.75" x14ac:dyDescent="0.25">
      <c r="A119" s="20" t="s">
        <v>55</v>
      </c>
      <c r="B119" s="25" t="s">
        <v>127</v>
      </c>
      <c r="C119" s="26"/>
      <c r="D119" s="26"/>
      <c r="E119" s="26"/>
      <c r="F119" s="26"/>
      <c r="G119" s="26"/>
      <c r="H119" s="26"/>
      <c r="I119" s="26">
        <f t="shared" si="24"/>
        <v>0</v>
      </c>
      <c r="J119" s="28">
        <v>7.5</v>
      </c>
      <c r="K119" s="29">
        <f t="shared" si="25"/>
        <v>0</v>
      </c>
    </row>
    <row r="120" spans="1:11" s="10" customFormat="1" ht="18.75" x14ac:dyDescent="0.25">
      <c r="A120" s="20" t="s">
        <v>245</v>
      </c>
      <c r="B120" s="25" t="s">
        <v>128</v>
      </c>
      <c r="C120" s="26"/>
      <c r="D120" s="26"/>
      <c r="E120" s="26"/>
      <c r="F120" s="26"/>
      <c r="G120" s="26"/>
      <c r="H120" s="26"/>
      <c r="I120" s="26">
        <f t="shared" si="24"/>
        <v>0</v>
      </c>
      <c r="J120" s="28">
        <v>6.9</v>
      </c>
      <c r="K120" s="29">
        <f t="shared" si="25"/>
        <v>0</v>
      </c>
    </row>
    <row r="121" spans="1:11" s="10" customFormat="1" ht="18.75" x14ac:dyDescent="0.25">
      <c r="A121" s="20" t="s">
        <v>56</v>
      </c>
      <c r="B121" s="26" t="s">
        <v>129</v>
      </c>
      <c r="C121" s="38"/>
      <c r="D121" s="38"/>
      <c r="E121" s="38"/>
      <c r="F121" s="38"/>
      <c r="G121" s="38"/>
      <c r="H121" s="26"/>
      <c r="I121" s="26">
        <f t="shared" si="24"/>
        <v>0</v>
      </c>
      <c r="J121" s="28">
        <v>6.9</v>
      </c>
      <c r="K121" s="29">
        <f t="shared" si="25"/>
        <v>0</v>
      </c>
    </row>
    <row r="122" spans="1:11" s="10" customFormat="1" ht="18.75" x14ac:dyDescent="0.25">
      <c r="A122" s="20" t="s">
        <v>57</v>
      </c>
      <c r="B122" s="26" t="s">
        <v>130</v>
      </c>
      <c r="C122" s="38"/>
      <c r="D122" s="38"/>
      <c r="E122" s="38"/>
      <c r="F122" s="38"/>
      <c r="G122" s="38"/>
      <c r="H122" s="26"/>
      <c r="I122" s="26">
        <f t="shared" si="24"/>
        <v>0</v>
      </c>
      <c r="J122" s="28">
        <v>6.9</v>
      </c>
      <c r="K122" s="29">
        <f t="shared" si="25"/>
        <v>0</v>
      </c>
    </row>
    <row r="123" spans="1:11" s="10" customFormat="1" ht="18.75" x14ac:dyDescent="0.25">
      <c r="A123" s="20" t="s">
        <v>142</v>
      </c>
      <c r="B123" s="26" t="s">
        <v>143</v>
      </c>
      <c r="C123" s="38"/>
      <c r="D123" s="38"/>
      <c r="E123" s="38"/>
      <c r="F123" s="38"/>
      <c r="G123" s="38"/>
      <c r="H123" s="26"/>
      <c r="I123" s="26">
        <f t="shared" si="24"/>
        <v>0</v>
      </c>
      <c r="J123" s="28">
        <v>7.5</v>
      </c>
      <c r="K123" s="29">
        <f t="shared" si="25"/>
        <v>0</v>
      </c>
    </row>
    <row r="124" spans="1:11" s="10" customFormat="1" ht="18.75" x14ac:dyDescent="0.25">
      <c r="A124" s="20" t="s">
        <v>58</v>
      </c>
      <c r="B124" s="26" t="s">
        <v>131</v>
      </c>
      <c r="C124" s="38"/>
      <c r="D124" s="38"/>
      <c r="E124" s="38"/>
      <c r="F124" s="38"/>
      <c r="G124" s="38"/>
      <c r="H124" s="26"/>
      <c r="I124" s="26">
        <f t="shared" si="24"/>
        <v>0</v>
      </c>
      <c r="J124" s="28">
        <v>4.5</v>
      </c>
      <c r="K124" s="29">
        <f t="shared" si="25"/>
        <v>0</v>
      </c>
    </row>
    <row r="125" spans="1:11" s="10" customFormat="1" ht="18.75" x14ac:dyDescent="0.25">
      <c r="A125" s="71" t="s">
        <v>232</v>
      </c>
      <c r="B125" s="26" t="s">
        <v>250</v>
      </c>
      <c r="C125" s="38"/>
      <c r="D125" s="38"/>
      <c r="E125" s="38"/>
      <c r="F125" s="38"/>
      <c r="G125" s="38"/>
      <c r="H125" s="26"/>
      <c r="I125" s="26">
        <f t="shared" si="24"/>
        <v>0</v>
      </c>
      <c r="J125" s="28">
        <v>7.5</v>
      </c>
      <c r="K125" s="29">
        <f t="shared" si="25"/>
        <v>0</v>
      </c>
    </row>
    <row r="126" spans="1:11" s="10" customFormat="1" ht="18.75" x14ac:dyDescent="0.25">
      <c r="A126" s="71" t="s">
        <v>59</v>
      </c>
      <c r="B126" s="26" t="s">
        <v>132</v>
      </c>
      <c r="C126" s="38"/>
      <c r="D126" s="38"/>
      <c r="E126" s="38"/>
      <c r="F126" s="38"/>
      <c r="G126" s="38"/>
      <c r="H126" s="26"/>
      <c r="I126" s="26">
        <f t="shared" si="24"/>
        <v>0</v>
      </c>
      <c r="J126" s="28">
        <v>4.5</v>
      </c>
      <c r="K126" s="29">
        <f t="shared" si="25"/>
        <v>0</v>
      </c>
    </row>
    <row r="127" spans="1:11" s="10" customFormat="1" ht="18.75" x14ac:dyDescent="0.25">
      <c r="A127" s="71" t="s">
        <v>233</v>
      </c>
      <c r="B127" s="26" t="s">
        <v>251</v>
      </c>
      <c r="C127" s="38"/>
      <c r="D127" s="38"/>
      <c r="E127" s="38"/>
      <c r="F127" s="38"/>
      <c r="G127" s="38"/>
      <c r="H127" s="26"/>
      <c r="I127" s="26">
        <f t="shared" si="24"/>
        <v>0</v>
      </c>
      <c r="J127" s="28">
        <v>7.5</v>
      </c>
      <c r="K127" s="29">
        <f t="shared" si="25"/>
        <v>0</v>
      </c>
    </row>
    <row r="128" spans="1:11" s="10" customFormat="1" ht="18.75" x14ac:dyDescent="0.25">
      <c r="A128" s="20" t="s">
        <v>277</v>
      </c>
      <c r="B128" s="26" t="s">
        <v>277</v>
      </c>
      <c r="C128" s="38"/>
      <c r="D128" s="38"/>
      <c r="E128" s="38"/>
      <c r="F128" s="38"/>
      <c r="G128" s="38"/>
      <c r="H128" s="26"/>
      <c r="I128" s="26">
        <f t="shared" si="24"/>
        <v>0</v>
      </c>
      <c r="J128" s="28">
        <v>3.5</v>
      </c>
      <c r="K128" s="29">
        <f t="shared" si="25"/>
        <v>0</v>
      </c>
    </row>
    <row r="129" spans="1:13" s="10" customFormat="1" ht="19.5" thickBot="1" x14ac:dyDescent="0.3">
      <c r="A129" s="20" t="s">
        <v>276</v>
      </c>
      <c r="B129" s="26" t="s">
        <v>276</v>
      </c>
      <c r="C129" s="38"/>
      <c r="D129" s="38"/>
      <c r="E129" s="38"/>
      <c r="F129" s="38"/>
      <c r="G129" s="38"/>
      <c r="H129" s="26"/>
      <c r="I129" s="26">
        <f t="shared" si="24"/>
        <v>0</v>
      </c>
      <c r="J129" s="28">
        <v>6</v>
      </c>
      <c r="K129" s="29">
        <f>J129*I129</f>
        <v>0</v>
      </c>
      <c r="M129" s="84"/>
    </row>
    <row r="130" spans="1:13" s="10" customFormat="1" ht="30" customHeight="1" x14ac:dyDescent="0.25">
      <c r="A130" s="101" t="s">
        <v>5</v>
      </c>
      <c r="B130" s="102"/>
      <c r="C130" s="102"/>
      <c r="D130" s="102"/>
      <c r="E130" s="102"/>
      <c r="F130" s="102"/>
      <c r="G130" s="102"/>
      <c r="H130" s="102"/>
      <c r="I130" s="102"/>
      <c r="J130" s="102"/>
      <c r="K130" s="103"/>
    </row>
    <row r="131" spans="1:13" s="10" customFormat="1" ht="30.75" customHeight="1" x14ac:dyDescent="0.25">
      <c r="A131" s="97" t="s">
        <v>74</v>
      </c>
      <c r="B131" s="98"/>
      <c r="C131" s="98"/>
      <c r="D131" s="98"/>
      <c r="E131" s="98"/>
      <c r="F131" s="98"/>
      <c r="G131" s="98"/>
      <c r="H131" s="98"/>
      <c r="I131" s="98"/>
      <c r="J131" s="98"/>
      <c r="K131" s="99"/>
    </row>
    <row r="132" spans="1:13" s="10" customFormat="1" ht="18.75" x14ac:dyDescent="0.25">
      <c r="A132" s="20" t="s">
        <v>42</v>
      </c>
      <c r="B132" s="25" t="s">
        <v>117</v>
      </c>
      <c r="C132" s="26"/>
      <c r="D132" s="26"/>
      <c r="E132" s="26"/>
      <c r="F132" s="26"/>
      <c r="G132" s="26"/>
      <c r="H132" s="26"/>
      <c r="I132" s="26">
        <f>SUM(C132:H132)</f>
        <v>0</v>
      </c>
      <c r="J132" s="28">
        <v>3.5</v>
      </c>
      <c r="K132" s="29">
        <f>J132*I132</f>
        <v>0</v>
      </c>
    </row>
    <row r="133" spans="1:13" s="10" customFormat="1" ht="18.75" x14ac:dyDescent="0.25">
      <c r="A133" s="20" t="s">
        <v>118</v>
      </c>
      <c r="B133" s="25" t="s">
        <v>120</v>
      </c>
      <c r="C133" s="26"/>
      <c r="D133" s="26"/>
      <c r="E133" s="26"/>
      <c r="F133" s="26"/>
      <c r="G133" s="26"/>
      <c r="H133" s="26"/>
      <c r="I133" s="26">
        <f t="shared" ref="I133:I136" si="26">SUM(C133:H133)</f>
        <v>0</v>
      </c>
      <c r="J133" s="28">
        <v>4.2</v>
      </c>
      <c r="K133" s="29">
        <f t="shared" ref="K133:K134" si="27">J133*I133</f>
        <v>0</v>
      </c>
    </row>
    <row r="134" spans="1:13" s="10" customFormat="1" ht="19.5" thickBot="1" x14ac:dyDescent="0.3">
      <c r="A134" s="72" t="s">
        <v>119</v>
      </c>
      <c r="B134" s="44" t="s">
        <v>121</v>
      </c>
      <c r="C134" s="41"/>
      <c r="D134" s="41"/>
      <c r="E134" s="41"/>
      <c r="F134" s="41"/>
      <c r="G134" s="41"/>
      <c r="H134" s="41"/>
      <c r="I134" s="41">
        <f t="shared" si="26"/>
        <v>0</v>
      </c>
      <c r="J134" s="45">
        <v>4.2</v>
      </c>
      <c r="K134" s="73">
        <f t="shared" si="27"/>
        <v>0</v>
      </c>
    </row>
    <row r="135" spans="1:13" s="10" customFormat="1" ht="19.5" thickTop="1" x14ac:dyDescent="0.25">
      <c r="A135" s="65" t="s">
        <v>43</v>
      </c>
      <c r="B135" s="42" t="s">
        <v>122</v>
      </c>
      <c r="C135" s="27"/>
      <c r="D135" s="27"/>
      <c r="E135" s="27"/>
      <c r="F135" s="27"/>
      <c r="G135" s="27"/>
      <c r="H135" s="27"/>
      <c r="I135" s="27">
        <f t="shared" si="26"/>
        <v>0</v>
      </c>
      <c r="J135" s="39">
        <v>70</v>
      </c>
      <c r="K135" s="29">
        <f>J135*I135</f>
        <v>0</v>
      </c>
    </row>
    <row r="136" spans="1:13" s="10" customFormat="1" ht="19.5" thickBot="1" x14ac:dyDescent="0.3">
      <c r="A136" s="72" t="s">
        <v>44</v>
      </c>
      <c r="B136" s="44" t="s">
        <v>123</v>
      </c>
      <c r="C136" s="41"/>
      <c r="D136" s="41"/>
      <c r="E136" s="41"/>
      <c r="F136" s="41"/>
      <c r="G136" s="41"/>
      <c r="H136" s="41"/>
      <c r="I136" s="41">
        <f t="shared" si="26"/>
        <v>0</v>
      </c>
      <c r="J136" s="45">
        <v>170</v>
      </c>
      <c r="K136" s="73">
        <f>J136*I136</f>
        <v>0</v>
      </c>
      <c r="M136" s="84"/>
    </row>
    <row r="137" spans="1:13" s="10" customFormat="1" ht="30" customHeight="1" thickTop="1" x14ac:dyDescent="0.25">
      <c r="A137" s="123" t="s">
        <v>75</v>
      </c>
      <c r="B137" s="124"/>
      <c r="C137" s="124"/>
      <c r="D137" s="124"/>
      <c r="E137" s="124"/>
      <c r="F137" s="124"/>
      <c r="G137" s="124"/>
      <c r="H137" s="124"/>
      <c r="I137" s="124"/>
      <c r="J137" s="124"/>
      <c r="K137" s="125"/>
    </row>
    <row r="138" spans="1:13" s="10" customFormat="1" ht="30" customHeight="1" x14ac:dyDescent="0.25">
      <c r="A138" s="97" t="s">
        <v>76</v>
      </c>
      <c r="B138" s="98"/>
      <c r="C138" s="98"/>
      <c r="D138" s="98"/>
      <c r="E138" s="98"/>
      <c r="F138" s="98"/>
      <c r="G138" s="98"/>
      <c r="H138" s="98"/>
      <c r="I138" s="98"/>
      <c r="J138" s="98"/>
      <c r="K138" s="99"/>
    </row>
    <row r="139" spans="1:13" s="10" customFormat="1" ht="18.75" x14ac:dyDescent="0.25">
      <c r="A139" s="65" t="s">
        <v>45</v>
      </c>
      <c r="B139" s="25" t="s">
        <v>45</v>
      </c>
      <c r="C139" s="27"/>
      <c r="D139" s="27"/>
      <c r="E139" s="27"/>
      <c r="F139" s="27"/>
      <c r="G139" s="27"/>
      <c r="H139" s="27"/>
      <c r="I139" s="27">
        <f>SUM(C139:H139)</f>
        <v>0</v>
      </c>
      <c r="J139" s="39">
        <v>16.7</v>
      </c>
      <c r="K139" s="29">
        <f>J139*I139</f>
        <v>0</v>
      </c>
    </row>
    <row r="140" spans="1:13" s="10" customFormat="1" ht="18.75" x14ac:dyDescent="0.25">
      <c r="A140" s="65" t="s">
        <v>46</v>
      </c>
      <c r="B140" s="25" t="s">
        <v>46</v>
      </c>
      <c r="C140" s="46"/>
      <c r="D140" s="46"/>
      <c r="E140" s="46"/>
      <c r="F140" s="46"/>
      <c r="G140" s="46"/>
      <c r="H140" s="46"/>
      <c r="I140" s="27">
        <f t="shared" ref="I140:I141" si="28">SUM(C140:H140)</f>
        <v>0</v>
      </c>
      <c r="J140" s="39">
        <v>16.7</v>
      </c>
      <c r="K140" s="29">
        <f>J140*I140</f>
        <v>0</v>
      </c>
    </row>
    <row r="141" spans="1:13" s="10" customFormat="1" ht="18.75" x14ac:dyDescent="0.25">
      <c r="A141" s="20" t="s">
        <v>47</v>
      </c>
      <c r="B141" s="25" t="s">
        <v>47</v>
      </c>
      <c r="C141" s="26"/>
      <c r="D141" s="26"/>
      <c r="E141" s="26"/>
      <c r="F141" s="26"/>
      <c r="G141" s="26"/>
      <c r="H141" s="26"/>
      <c r="I141" s="27">
        <f t="shared" si="28"/>
        <v>0</v>
      </c>
      <c r="J141" s="28">
        <v>25</v>
      </c>
      <c r="K141" s="29">
        <f>J141*I141</f>
        <v>0</v>
      </c>
      <c r="M141" s="84"/>
    </row>
    <row r="142" spans="1:13" s="10" customFormat="1" ht="30" customHeight="1" x14ac:dyDescent="0.25">
      <c r="A142" s="97" t="s">
        <v>77</v>
      </c>
      <c r="B142" s="98"/>
      <c r="C142" s="98"/>
      <c r="D142" s="98"/>
      <c r="E142" s="98"/>
      <c r="F142" s="98"/>
      <c r="G142" s="98"/>
      <c r="H142" s="98"/>
      <c r="I142" s="98"/>
      <c r="J142" s="98"/>
      <c r="K142" s="99"/>
    </row>
    <row r="143" spans="1:13" s="10" customFormat="1" ht="18.75" x14ac:dyDescent="0.25">
      <c r="A143" s="20" t="s">
        <v>45</v>
      </c>
      <c r="B143" s="25" t="s">
        <v>45</v>
      </c>
      <c r="C143" s="26"/>
      <c r="D143" s="26"/>
      <c r="E143" s="26"/>
      <c r="F143" s="26"/>
      <c r="G143" s="26"/>
      <c r="H143" s="26"/>
      <c r="I143" s="26">
        <f>SUM(C143:H143)</f>
        <v>0</v>
      </c>
      <c r="J143" s="28">
        <v>16.7</v>
      </c>
      <c r="K143" s="29">
        <f>J143*I143</f>
        <v>0</v>
      </c>
    </row>
    <row r="144" spans="1:13" s="10" customFormat="1" ht="18.75" x14ac:dyDescent="0.25">
      <c r="A144" s="20" t="s">
        <v>48</v>
      </c>
      <c r="B144" s="25" t="s">
        <v>48</v>
      </c>
      <c r="C144" s="26"/>
      <c r="D144" s="26"/>
      <c r="E144" s="26"/>
      <c r="F144" s="26"/>
      <c r="G144" s="26"/>
      <c r="H144" s="26"/>
      <c r="I144" s="26">
        <f>SUM(C144:H144)</f>
        <v>0</v>
      </c>
      <c r="J144" s="28">
        <v>32.5</v>
      </c>
      <c r="K144" s="29">
        <f>J144*I144</f>
        <v>0</v>
      </c>
      <c r="M144" s="84"/>
    </row>
    <row r="145" spans="1:13" s="10" customFormat="1" ht="30" customHeight="1" x14ac:dyDescent="0.25">
      <c r="A145" s="97" t="s">
        <v>78</v>
      </c>
      <c r="B145" s="98"/>
      <c r="C145" s="98"/>
      <c r="D145" s="98"/>
      <c r="E145" s="98"/>
      <c r="F145" s="98"/>
      <c r="G145" s="98"/>
      <c r="H145" s="98"/>
      <c r="I145" s="98"/>
      <c r="J145" s="98"/>
      <c r="K145" s="99"/>
    </row>
    <row r="146" spans="1:13" s="10" customFormat="1" ht="18.75" x14ac:dyDescent="0.25">
      <c r="A146" s="74" t="s">
        <v>45</v>
      </c>
      <c r="B146" s="25" t="s">
        <v>45</v>
      </c>
      <c r="C146" s="47"/>
      <c r="D146" s="47"/>
      <c r="E146" s="47"/>
      <c r="F146" s="47"/>
      <c r="G146" s="47"/>
      <c r="H146" s="47"/>
      <c r="I146" s="26">
        <f>SUM(C146:H146)</f>
        <v>0</v>
      </c>
      <c r="J146" s="48">
        <v>16.7</v>
      </c>
      <c r="K146" s="29">
        <f>J146*I146</f>
        <v>0</v>
      </c>
    </row>
    <row r="147" spans="1:13" s="10" customFormat="1" ht="18.75" x14ac:dyDescent="0.25">
      <c r="A147" s="75" t="s">
        <v>49</v>
      </c>
      <c r="B147" s="25" t="s">
        <v>49</v>
      </c>
      <c r="C147" s="43"/>
      <c r="D147" s="43"/>
      <c r="E147" s="43"/>
      <c r="F147" s="43"/>
      <c r="G147" s="43"/>
      <c r="H147" s="43"/>
      <c r="I147" s="26">
        <f t="shared" ref="I147:I148" si="29">SUM(C147:H147)</f>
        <v>0</v>
      </c>
      <c r="J147" s="40">
        <v>16.7</v>
      </c>
      <c r="K147" s="29">
        <f>J147*I147</f>
        <v>0</v>
      </c>
    </row>
    <row r="148" spans="1:13" s="10" customFormat="1" ht="18.75" x14ac:dyDescent="0.25">
      <c r="A148" s="75" t="s">
        <v>50</v>
      </c>
      <c r="B148" s="25" t="s">
        <v>50</v>
      </c>
      <c r="C148" s="43"/>
      <c r="D148" s="43"/>
      <c r="E148" s="43"/>
      <c r="F148" s="43"/>
      <c r="G148" s="43"/>
      <c r="H148" s="43"/>
      <c r="I148" s="26">
        <f t="shared" si="29"/>
        <v>0</v>
      </c>
      <c r="J148" s="40">
        <v>26</v>
      </c>
      <c r="K148" s="29">
        <f t="shared" ref="K148" si="30">J148*I148</f>
        <v>0</v>
      </c>
      <c r="M148" s="84"/>
    </row>
    <row r="149" spans="1:13" s="10" customFormat="1" ht="30" customHeight="1" x14ac:dyDescent="0.25">
      <c r="A149" s="97" t="s">
        <v>6</v>
      </c>
      <c r="B149" s="98"/>
      <c r="C149" s="98"/>
      <c r="D149" s="98"/>
      <c r="E149" s="98"/>
      <c r="F149" s="98"/>
      <c r="G149" s="98"/>
      <c r="H149" s="98"/>
      <c r="I149" s="98"/>
      <c r="J149" s="98"/>
      <c r="K149" s="99"/>
    </row>
    <row r="150" spans="1:13" s="10" customFormat="1" ht="18.75" x14ac:dyDescent="0.25">
      <c r="A150" s="20" t="s">
        <v>51</v>
      </c>
      <c r="B150" s="25" t="s">
        <v>51</v>
      </c>
      <c r="C150" s="26"/>
      <c r="D150" s="26"/>
      <c r="E150" s="26"/>
      <c r="F150" s="26"/>
      <c r="G150" s="26"/>
      <c r="H150" s="26"/>
      <c r="I150" s="26">
        <f>SUM(C150:H150)</f>
        <v>0</v>
      </c>
      <c r="J150" s="28">
        <v>41</v>
      </c>
      <c r="K150" s="29">
        <f>J150*I150</f>
        <v>0</v>
      </c>
    </row>
    <row r="151" spans="1:13" s="10" customFormat="1" ht="18.75" x14ac:dyDescent="0.25">
      <c r="A151" s="20" t="s">
        <v>283</v>
      </c>
      <c r="B151" s="25" t="s">
        <v>283</v>
      </c>
      <c r="C151" s="27"/>
      <c r="D151" s="27"/>
      <c r="E151" s="27"/>
      <c r="F151" s="27"/>
      <c r="G151" s="27"/>
      <c r="H151" s="27"/>
      <c r="I151" s="26">
        <f t="shared" ref="I151:I153" si="31">SUM(C151:H151)</f>
        <v>0</v>
      </c>
      <c r="J151" s="39">
        <v>45</v>
      </c>
      <c r="K151" s="29">
        <f t="shared" ref="K151:K153" si="32">J151*I151</f>
        <v>0</v>
      </c>
    </row>
    <row r="152" spans="1:13" s="10" customFormat="1" ht="18.75" x14ac:dyDescent="0.25">
      <c r="A152" s="20" t="s">
        <v>282</v>
      </c>
      <c r="B152" s="25" t="s">
        <v>282</v>
      </c>
      <c r="C152" s="27"/>
      <c r="D152" s="27"/>
      <c r="E152" s="27"/>
      <c r="F152" s="27"/>
      <c r="G152" s="27"/>
      <c r="H152" s="27"/>
      <c r="I152" s="26">
        <f t="shared" si="31"/>
        <v>0</v>
      </c>
      <c r="J152" s="39">
        <v>16</v>
      </c>
      <c r="K152" s="29">
        <f t="shared" si="32"/>
        <v>0</v>
      </c>
    </row>
    <row r="153" spans="1:13" s="10" customFormat="1" ht="18.75" x14ac:dyDescent="0.25">
      <c r="A153" s="65" t="s">
        <v>52</v>
      </c>
      <c r="B153" s="25" t="s">
        <v>52</v>
      </c>
      <c r="C153" s="27"/>
      <c r="D153" s="27"/>
      <c r="E153" s="27"/>
      <c r="F153" s="27"/>
      <c r="G153" s="27"/>
      <c r="H153" s="27"/>
      <c r="I153" s="26">
        <f t="shared" si="31"/>
        <v>0</v>
      </c>
      <c r="J153" s="39">
        <v>16</v>
      </c>
      <c r="K153" s="29">
        <f t="shared" si="32"/>
        <v>0</v>
      </c>
      <c r="M153" s="84"/>
    </row>
    <row r="154" spans="1:13" s="10" customFormat="1" ht="45" customHeight="1" x14ac:dyDescent="0.25">
      <c r="A154" s="94" t="s">
        <v>87</v>
      </c>
      <c r="B154" s="95"/>
      <c r="C154" s="95"/>
      <c r="D154" s="95"/>
      <c r="E154" s="95"/>
      <c r="F154" s="95"/>
      <c r="G154" s="95"/>
      <c r="H154" s="95"/>
      <c r="I154" s="95"/>
      <c r="J154" s="96"/>
      <c r="K154" s="29">
        <f>SUM(K132:K136)+SUM(K139:K141)+SUM(K143:K144)+SUM(K146:K148)+SUM(K150:K153)+SUM(K114:K129)</f>
        <v>0</v>
      </c>
    </row>
    <row r="155" spans="1:13" s="10" customFormat="1" ht="30" customHeight="1" x14ac:dyDescent="0.25">
      <c r="A155" s="97" t="s">
        <v>80</v>
      </c>
      <c r="B155" s="98"/>
      <c r="C155" s="98"/>
      <c r="D155" s="98"/>
      <c r="E155" s="98"/>
      <c r="F155" s="98"/>
      <c r="G155" s="98"/>
      <c r="H155" s="98"/>
      <c r="I155" s="98"/>
      <c r="J155" s="98"/>
      <c r="K155" s="99"/>
    </row>
    <row r="156" spans="1:13" s="24" customFormat="1" ht="21" x14ac:dyDescent="0.25">
      <c r="A156" s="65" t="s">
        <v>60</v>
      </c>
      <c r="B156" s="25" t="s">
        <v>133</v>
      </c>
      <c r="C156" s="27"/>
      <c r="D156" s="27"/>
      <c r="E156" s="27"/>
      <c r="F156" s="27"/>
      <c r="G156" s="27"/>
      <c r="H156" s="27"/>
      <c r="I156" s="27">
        <f>SUM(C156:H156)</f>
        <v>0</v>
      </c>
      <c r="J156" s="39">
        <v>21</v>
      </c>
      <c r="K156" s="29">
        <f>J156*I156</f>
        <v>0</v>
      </c>
      <c r="M156" s="85"/>
    </row>
    <row r="157" spans="1:13" s="10" customFormat="1" ht="45" customHeight="1" thickBot="1" x14ac:dyDescent="0.3">
      <c r="A157" s="104" t="s">
        <v>87</v>
      </c>
      <c r="B157" s="105"/>
      <c r="C157" s="105"/>
      <c r="D157" s="105"/>
      <c r="E157" s="105"/>
      <c r="F157" s="105"/>
      <c r="G157" s="105"/>
      <c r="H157" s="105"/>
      <c r="I157" s="105"/>
      <c r="J157" s="106"/>
      <c r="K157" s="29">
        <f>K156</f>
        <v>0</v>
      </c>
    </row>
    <row r="158" spans="1:13" s="10" customFormat="1" ht="30" customHeight="1" x14ac:dyDescent="0.25">
      <c r="A158" s="101" t="s">
        <v>81</v>
      </c>
      <c r="B158" s="102"/>
      <c r="C158" s="102"/>
      <c r="D158" s="102"/>
      <c r="E158" s="102"/>
      <c r="F158" s="102"/>
      <c r="G158" s="102"/>
      <c r="H158" s="102"/>
      <c r="I158" s="102"/>
      <c r="J158" s="102"/>
      <c r="K158" s="103"/>
    </row>
    <row r="159" spans="1:13" s="10" customFormat="1" ht="30" customHeight="1" x14ac:dyDescent="0.25">
      <c r="A159" s="97" t="s">
        <v>7</v>
      </c>
      <c r="B159" s="98"/>
      <c r="C159" s="98"/>
      <c r="D159" s="98"/>
      <c r="E159" s="98"/>
      <c r="F159" s="98"/>
      <c r="G159" s="98"/>
      <c r="H159" s="98"/>
      <c r="I159" s="98"/>
      <c r="J159" s="98"/>
      <c r="K159" s="99"/>
    </row>
    <row r="160" spans="1:13" s="10" customFormat="1" ht="18.75" x14ac:dyDescent="0.25">
      <c r="A160" s="65" t="s">
        <v>61</v>
      </c>
      <c r="B160" s="25" t="s">
        <v>134</v>
      </c>
      <c r="C160" s="27"/>
      <c r="D160" s="27"/>
      <c r="E160" s="27"/>
      <c r="F160" s="27"/>
      <c r="G160" s="27"/>
      <c r="H160" s="27"/>
      <c r="I160" s="27">
        <f>SUM(C160:H160)</f>
        <v>0</v>
      </c>
      <c r="J160" s="39">
        <v>15</v>
      </c>
      <c r="K160" s="29">
        <f>J160*I160</f>
        <v>0</v>
      </c>
    </row>
    <row r="161" spans="1:13" s="10" customFormat="1" ht="18.75" x14ac:dyDescent="0.25">
      <c r="A161" s="20" t="s">
        <v>62</v>
      </c>
      <c r="B161" s="25" t="s">
        <v>135</v>
      </c>
      <c r="C161" s="26"/>
      <c r="D161" s="26"/>
      <c r="E161" s="26"/>
      <c r="F161" s="26"/>
      <c r="G161" s="26"/>
      <c r="H161" s="27"/>
      <c r="I161" s="27">
        <f t="shared" ref="I161:I168" si="33">SUM(C161:H161)</f>
        <v>0</v>
      </c>
      <c r="J161" s="28">
        <v>10</v>
      </c>
      <c r="K161" s="29">
        <f t="shared" ref="K161:K168" si="34">J161*I161</f>
        <v>0</v>
      </c>
    </row>
    <row r="162" spans="1:13" s="10" customFormat="1" ht="18.75" x14ac:dyDescent="0.25">
      <c r="A162" s="20" t="s">
        <v>63</v>
      </c>
      <c r="B162" s="25" t="s">
        <v>136</v>
      </c>
      <c r="C162" s="26"/>
      <c r="D162" s="26"/>
      <c r="E162" s="26"/>
      <c r="F162" s="26"/>
      <c r="G162" s="26"/>
      <c r="H162" s="27"/>
      <c r="I162" s="27">
        <f t="shared" si="33"/>
        <v>0</v>
      </c>
      <c r="J162" s="28">
        <v>17</v>
      </c>
      <c r="K162" s="29">
        <f t="shared" si="34"/>
        <v>0</v>
      </c>
    </row>
    <row r="163" spans="1:13" s="10" customFormat="1" ht="18.75" x14ac:dyDescent="0.25">
      <c r="A163" s="20" t="s">
        <v>64</v>
      </c>
      <c r="B163" s="25" t="s">
        <v>137</v>
      </c>
      <c r="C163" s="26"/>
      <c r="D163" s="26"/>
      <c r="E163" s="26"/>
      <c r="F163" s="26"/>
      <c r="G163" s="26"/>
      <c r="H163" s="27"/>
      <c r="I163" s="27">
        <f t="shared" si="33"/>
        <v>0</v>
      </c>
      <c r="J163" s="28">
        <v>20</v>
      </c>
      <c r="K163" s="29">
        <f t="shared" si="34"/>
        <v>0</v>
      </c>
    </row>
    <row r="164" spans="1:13" s="10" customFormat="1" ht="18.75" x14ac:dyDescent="0.25">
      <c r="A164" s="20" t="s">
        <v>65</v>
      </c>
      <c r="B164" s="25" t="s">
        <v>138</v>
      </c>
      <c r="C164" s="26"/>
      <c r="D164" s="26"/>
      <c r="E164" s="26"/>
      <c r="F164" s="26"/>
      <c r="G164" s="26"/>
      <c r="H164" s="27"/>
      <c r="I164" s="27">
        <f t="shared" si="33"/>
        <v>0</v>
      </c>
      <c r="J164" s="28">
        <v>7.18</v>
      </c>
      <c r="K164" s="29">
        <f t="shared" si="34"/>
        <v>0</v>
      </c>
    </row>
    <row r="165" spans="1:13" s="10" customFormat="1" ht="18.75" x14ac:dyDescent="0.25">
      <c r="A165" s="20" t="s">
        <v>267</v>
      </c>
      <c r="B165" s="25" t="s">
        <v>268</v>
      </c>
      <c r="C165" s="26"/>
      <c r="D165" s="26"/>
      <c r="E165" s="26"/>
      <c r="F165" s="26"/>
      <c r="G165" s="26"/>
      <c r="H165" s="27"/>
      <c r="I165" s="27">
        <f t="shared" si="33"/>
        <v>0</v>
      </c>
      <c r="J165" s="28">
        <v>4.5</v>
      </c>
      <c r="K165" s="29">
        <f t="shared" si="34"/>
        <v>0</v>
      </c>
    </row>
    <row r="166" spans="1:13" s="10" customFormat="1" ht="18.75" x14ac:dyDescent="0.25">
      <c r="A166" s="20" t="s">
        <v>66</v>
      </c>
      <c r="B166" s="25" t="s">
        <v>139</v>
      </c>
      <c r="C166" s="26"/>
      <c r="D166" s="26"/>
      <c r="E166" s="26"/>
      <c r="F166" s="26"/>
      <c r="G166" s="26"/>
      <c r="H166" s="27"/>
      <c r="I166" s="27">
        <f t="shared" si="33"/>
        <v>0</v>
      </c>
      <c r="J166" s="28">
        <v>1.36</v>
      </c>
      <c r="K166" s="29">
        <f t="shared" si="34"/>
        <v>0</v>
      </c>
    </row>
    <row r="167" spans="1:13" s="10" customFormat="1" ht="18.75" x14ac:dyDescent="0.25">
      <c r="A167" s="20" t="s">
        <v>67</v>
      </c>
      <c r="B167" s="25" t="s">
        <v>140</v>
      </c>
      <c r="C167" s="26"/>
      <c r="D167" s="26"/>
      <c r="E167" s="26"/>
      <c r="F167" s="26"/>
      <c r="G167" s="26"/>
      <c r="H167" s="27"/>
      <c r="I167" s="27">
        <f t="shared" si="33"/>
        <v>0</v>
      </c>
      <c r="J167" s="28">
        <v>1.64</v>
      </c>
      <c r="K167" s="29">
        <f t="shared" si="34"/>
        <v>0</v>
      </c>
    </row>
    <row r="168" spans="1:13" s="10" customFormat="1" ht="19.5" thickBot="1" x14ac:dyDescent="0.3">
      <c r="A168" s="20" t="s">
        <v>68</v>
      </c>
      <c r="B168" s="30" t="s">
        <v>141</v>
      </c>
      <c r="C168" s="26"/>
      <c r="D168" s="26"/>
      <c r="E168" s="26"/>
      <c r="F168" s="26"/>
      <c r="G168" s="26"/>
      <c r="H168" s="27"/>
      <c r="I168" s="27">
        <f t="shared" si="33"/>
        <v>0</v>
      </c>
      <c r="J168" s="28">
        <v>7.5</v>
      </c>
      <c r="K168" s="29">
        <f t="shared" si="34"/>
        <v>0</v>
      </c>
      <c r="M168" s="84"/>
    </row>
    <row r="169" spans="1:13" s="10" customFormat="1" ht="1.9" customHeight="1" thickBot="1" x14ac:dyDescent="0.3">
      <c r="A169" s="76"/>
      <c r="B169" s="49"/>
      <c r="C169" s="49"/>
      <c r="D169" s="49"/>
      <c r="E169" s="49"/>
      <c r="F169" s="49"/>
      <c r="G169" s="49"/>
      <c r="H169" s="49"/>
      <c r="I169" s="49"/>
      <c r="J169" s="50"/>
      <c r="K169" s="77"/>
    </row>
    <row r="170" spans="1:13" s="10" customFormat="1" ht="45" customHeight="1" thickBot="1" x14ac:dyDescent="0.3">
      <c r="A170" s="94" t="s">
        <v>87</v>
      </c>
      <c r="B170" s="95"/>
      <c r="C170" s="95"/>
      <c r="D170" s="95"/>
      <c r="E170" s="95"/>
      <c r="F170" s="95"/>
      <c r="G170" s="95"/>
      <c r="H170" s="95"/>
      <c r="I170" s="95"/>
      <c r="J170" s="96"/>
      <c r="K170" s="29">
        <f>+SUM(K160:K168)</f>
        <v>0</v>
      </c>
    </row>
    <row r="171" spans="1:13" s="10" customFormat="1" ht="30" customHeight="1" x14ac:dyDescent="0.25">
      <c r="A171" s="101" t="s">
        <v>82</v>
      </c>
      <c r="B171" s="102"/>
      <c r="C171" s="102"/>
      <c r="D171" s="102"/>
      <c r="E171" s="102"/>
      <c r="F171" s="102"/>
      <c r="G171" s="102"/>
      <c r="H171" s="102"/>
      <c r="I171" s="102"/>
      <c r="J171" s="102"/>
      <c r="K171" s="103"/>
    </row>
    <row r="172" spans="1:13" s="10" customFormat="1" ht="37.5" x14ac:dyDescent="0.25">
      <c r="A172" s="20" t="s">
        <v>242</v>
      </c>
      <c r="B172" s="25" t="s">
        <v>83</v>
      </c>
      <c r="C172" s="26"/>
      <c r="D172" s="26"/>
      <c r="E172" s="26"/>
      <c r="F172" s="26"/>
      <c r="G172" s="26"/>
      <c r="H172" s="26"/>
      <c r="I172" s="27">
        <f>SUM(C172:H172)</f>
        <v>0</v>
      </c>
      <c r="J172" s="28">
        <v>12</v>
      </c>
      <c r="K172" s="29">
        <f>J172*I172</f>
        <v>0</v>
      </c>
      <c r="M172" s="84"/>
    </row>
    <row r="173" spans="1:13" s="10" customFormat="1" ht="27" customHeight="1" thickBot="1" x14ac:dyDescent="0.3">
      <c r="A173" s="21" t="s">
        <v>84</v>
      </c>
      <c r="B173" s="30" t="s">
        <v>85</v>
      </c>
      <c r="C173" s="31"/>
      <c r="D173" s="31"/>
      <c r="E173" s="31"/>
      <c r="F173" s="31"/>
      <c r="G173" s="31"/>
      <c r="H173" s="31"/>
      <c r="I173" s="31">
        <f>SUM(C173:H173)</f>
        <v>0</v>
      </c>
      <c r="J173" s="32" t="s">
        <v>86</v>
      </c>
      <c r="K173" s="33">
        <v>0</v>
      </c>
    </row>
    <row r="174" spans="1:13" s="10" customFormat="1" ht="17.25" customHeight="1" thickBot="1" x14ac:dyDescent="0.3">
      <c r="A174" s="78"/>
      <c r="B174" s="58"/>
      <c r="C174" s="58"/>
      <c r="D174" s="58"/>
      <c r="E174" s="58"/>
      <c r="F174" s="58"/>
      <c r="G174" s="58"/>
      <c r="H174" s="58"/>
      <c r="I174" s="58"/>
      <c r="J174" s="12"/>
      <c r="K174" s="79"/>
    </row>
    <row r="175" spans="1:13" s="10" customFormat="1" ht="43.9" customHeight="1" thickBot="1" x14ac:dyDescent="0.3">
      <c r="A175" s="80" t="s">
        <v>239</v>
      </c>
      <c r="B175" s="57" t="s">
        <v>197</v>
      </c>
      <c r="C175" s="61"/>
      <c r="D175" s="61"/>
      <c r="E175" s="61"/>
      <c r="F175" s="61"/>
      <c r="G175" s="61"/>
      <c r="H175" s="61"/>
      <c r="I175" s="61"/>
      <c r="J175" s="18" t="s">
        <v>3</v>
      </c>
      <c r="K175" s="17">
        <f>K173+K172+K170+K157+K154+K112+K28</f>
        <v>0</v>
      </c>
    </row>
    <row r="176" spans="1:13" s="11" customFormat="1" ht="44.45" customHeight="1" thickBot="1" x14ac:dyDescent="0.3">
      <c r="A176" s="100"/>
      <c r="B176" s="93"/>
      <c r="C176" s="62"/>
      <c r="D176" s="62"/>
      <c r="E176" s="62"/>
      <c r="F176" s="62"/>
      <c r="G176" s="62"/>
      <c r="H176" s="62"/>
      <c r="I176" s="62"/>
      <c r="J176" s="18" t="s">
        <v>284</v>
      </c>
      <c r="K176" s="17">
        <f>K175*0.7</f>
        <v>0</v>
      </c>
    </row>
    <row r="177" spans="1:12" s="11" customFormat="1" ht="10.5" customHeight="1" thickBot="1" x14ac:dyDescent="0.3">
      <c r="A177" s="100"/>
      <c r="B177" s="93"/>
      <c r="C177" s="62"/>
      <c r="D177" s="62"/>
      <c r="E177" s="62"/>
      <c r="F177" s="62"/>
      <c r="G177" s="62"/>
      <c r="H177" s="62"/>
      <c r="I177" s="62"/>
      <c r="J177" s="19"/>
      <c r="K177" s="81"/>
      <c r="L177" s="19"/>
    </row>
    <row r="178" spans="1:12" ht="241.5" customHeight="1" thickTop="1" thickBot="1" x14ac:dyDescent="0.3">
      <c r="A178" s="117" t="s">
        <v>289</v>
      </c>
      <c r="B178" s="118"/>
      <c r="C178" s="118"/>
      <c r="D178" s="118"/>
      <c r="E178" s="118"/>
      <c r="F178" s="118"/>
      <c r="G178" s="118"/>
      <c r="H178" s="118"/>
      <c r="I178" s="118"/>
      <c r="J178" s="118"/>
      <c r="K178" s="119"/>
      <c r="L178" s="8"/>
    </row>
    <row r="179" spans="1:12" ht="234.75" customHeight="1" thickTop="1" thickBot="1" x14ac:dyDescent="0.3">
      <c r="A179" s="114" t="s">
        <v>290</v>
      </c>
      <c r="B179" s="115"/>
      <c r="C179" s="115"/>
      <c r="D179" s="115"/>
      <c r="E179" s="115"/>
      <c r="F179" s="115"/>
      <c r="G179" s="115"/>
      <c r="H179" s="115"/>
      <c r="I179" s="115"/>
      <c r="J179" s="115"/>
      <c r="K179" s="116"/>
    </row>
    <row r="180" spans="1:12" ht="82.15" customHeight="1" thickTop="1" thickBot="1" x14ac:dyDescent="0.3">
      <c r="A180" s="107" t="s">
        <v>234</v>
      </c>
      <c r="B180" s="108"/>
      <c r="C180" s="108"/>
      <c r="D180" s="108"/>
      <c r="E180" s="108"/>
      <c r="F180" s="108"/>
      <c r="G180" s="108"/>
      <c r="H180" s="108"/>
      <c r="I180" s="108"/>
      <c r="J180" s="108"/>
      <c r="K180" s="109"/>
      <c r="L180" s="8"/>
    </row>
    <row r="181" spans="1:12" ht="12" customHeight="1" x14ac:dyDescent="0.25">
      <c r="A181" s="6"/>
      <c r="B181" s="6"/>
      <c r="C181" s="6"/>
      <c r="D181" s="6"/>
      <c r="E181" s="6"/>
      <c r="F181" s="6"/>
      <c r="G181" s="6"/>
      <c r="H181" s="6"/>
      <c r="I181" s="6"/>
      <c r="J181" s="5"/>
      <c r="K181" s="6"/>
    </row>
    <row r="182" spans="1:12" ht="12" customHeight="1" x14ac:dyDescent="0.25">
      <c r="A182" s="1"/>
      <c r="J182" s="1"/>
      <c r="K182" s="1"/>
      <c r="L182" s="1"/>
    </row>
    <row r="183" spans="1:12" ht="12" customHeight="1" x14ac:dyDescent="0.25">
      <c r="A183" s="1"/>
      <c r="J183" s="1"/>
      <c r="K183" s="1"/>
      <c r="L183" s="1"/>
    </row>
    <row r="184" spans="1:12" ht="12" customHeight="1" x14ac:dyDescent="0.25">
      <c r="A184" s="1"/>
      <c r="J184" s="1"/>
      <c r="K184" s="1"/>
      <c r="L184" s="1"/>
    </row>
    <row r="185" spans="1:12" ht="12" customHeight="1" x14ac:dyDescent="0.25">
      <c r="A185" s="1"/>
      <c r="J185" s="1"/>
      <c r="K185" s="1"/>
      <c r="L185" s="1"/>
    </row>
    <row r="186" spans="1:12" ht="12" customHeight="1" x14ac:dyDescent="0.25">
      <c r="A186" s="1"/>
      <c r="J186" s="1"/>
      <c r="K186" s="1"/>
      <c r="L186" s="1"/>
    </row>
    <row r="187" spans="1:12" ht="12" customHeight="1" x14ac:dyDescent="0.25">
      <c r="A187" s="1"/>
      <c r="J187" s="1"/>
      <c r="K187" s="1"/>
      <c r="L187" s="1"/>
    </row>
    <row r="188" spans="1:12" ht="12" customHeight="1" x14ac:dyDescent="0.25">
      <c r="A188" s="1"/>
      <c r="J188" s="1"/>
      <c r="K188" s="1"/>
      <c r="L188" s="1"/>
    </row>
    <row r="189" spans="1:12" ht="12" customHeight="1" x14ac:dyDescent="0.25">
      <c r="A189" s="1"/>
      <c r="J189" s="1"/>
      <c r="K189" s="1"/>
      <c r="L189" s="1"/>
    </row>
    <row r="190" spans="1:12" ht="12" customHeight="1" x14ac:dyDescent="0.25">
      <c r="A190" s="1"/>
      <c r="J190" s="1"/>
      <c r="K190" s="1"/>
      <c r="L190" s="1"/>
    </row>
    <row r="191" spans="1:12" ht="12" customHeight="1" x14ac:dyDescent="0.25">
      <c r="A191" s="1"/>
      <c r="J191" s="1"/>
      <c r="K191" s="1"/>
      <c r="L191" s="1"/>
    </row>
    <row r="192" spans="1:12" ht="12" customHeight="1" x14ac:dyDescent="0.25">
      <c r="A192" s="1"/>
      <c r="J192" s="1"/>
      <c r="K192" s="1"/>
      <c r="L192" s="1"/>
    </row>
    <row r="193" spans="1:12" ht="12" customHeight="1" x14ac:dyDescent="0.25">
      <c r="A193" s="1"/>
      <c r="J193" s="1"/>
      <c r="K193" s="1"/>
      <c r="L193" s="1"/>
    </row>
    <row r="194" spans="1:12" ht="12" customHeight="1" x14ac:dyDescent="0.25">
      <c r="A194" s="1"/>
      <c r="J194" s="1"/>
      <c r="K194" s="1"/>
      <c r="L194" s="1"/>
    </row>
    <row r="195" spans="1:12" ht="12" customHeight="1" x14ac:dyDescent="0.25">
      <c r="A195" s="1"/>
      <c r="J195" s="1"/>
      <c r="K195" s="1"/>
      <c r="L195" s="1"/>
    </row>
    <row r="196" spans="1:12" ht="12" customHeight="1" x14ac:dyDescent="0.25">
      <c r="A196" s="6"/>
      <c r="B196" s="6"/>
      <c r="C196" s="6"/>
      <c r="D196" s="6"/>
      <c r="E196" s="6"/>
      <c r="F196" s="6"/>
      <c r="G196" s="6"/>
      <c r="H196" s="6"/>
      <c r="I196" s="6"/>
      <c r="J196" s="5"/>
      <c r="K196" s="6"/>
    </row>
    <row r="197" spans="1:12" ht="12" customHeight="1" x14ac:dyDescent="0.25">
      <c r="A197" s="6"/>
      <c r="B197" s="6"/>
      <c r="C197" s="6"/>
      <c r="D197" s="6"/>
      <c r="E197" s="6"/>
      <c r="F197" s="6"/>
      <c r="G197" s="6"/>
      <c r="H197" s="6"/>
      <c r="I197" s="6"/>
      <c r="J197" s="5"/>
      <c r="K197" s="6"/>
    </row>
    <row r="198" spans="1:12" ht="12" customHeight="1" x14ac:dyDescent="0.25">
      <c r="A198" s="6"/>
      <c r="B198" s="6"/>
      <c r="C198" s="6"/>
      <c r="D198" s="6"/>
      <c r="E198" s="6"/>
      <c r="F198" s="6"/>
      <c r="G198" s="6"/>
      <c r="H198" s="6"/>
      <c r="I198" s="6"/>
      <c r="J198" s="5"/>
      <c r="K198" s="6"/>
    </row>
    <row r="199" spans="1:12" ht="12" customHeight="1" x14ac:dyDescent="0.25">
      <c r="A199" s="6"/>
      <c r="B199" s="6"/>
      <c r="C199" s="6"/>
      <c r="D199" s="6"/>
      <c r="E199" s="6"/>
      <c r="F199" s="6"/>
      <c r="G199" s="6"/>
      <c r="H199" s="6"/>
      <c r="I199" s="6"/>
      <c r="J199" s="5"/>
      <c r="K199" s="6"/>
    </row>
    <row r="200" spans="1:12" ht="12" customHeight="1" x14ac:dyDescent="0.25">
      <c r="A200" s="6"/>
      <c r="B200" s="6"/>
      <c r="C200" s="6"/>
      <c r="D200" s="6"/>
      <c r="E200" s="6"/>
      <c r="F200" s="6"/>
      <c r="G200" s="6"/>
      <c r="H200" s="6"/>
      <c r="I200" s="6"/>
      <c r="J200" s="5"/>
      <c r="K200" s="6"/>
    </row>
    <row r="201" spans="1:12" ht="12" customHeight="1" x14ac:dyDescent="0.25">
      <c r="A201" s="6"/>
      <c r="B201" s="6"/>
      <c r="C201" s="6"/>
      <c r="D201" s="6"/>
      <c r="E201" s="6"/>
      <c r="F201" s="6"/>
      <c r="G201" s="6"/>
      <c r="H201" s="6"/>
      <c r="I201" s="6"/>
      <c r="J201" s="5"/>
      <c r="K201" s="6"/>
    </row>
    <row r="213" spans="1:1" ht="12" customHeight="1" x14ac:dyDescent="0.25">
      <c r="A213" s="1"/>
    </row>
    <row r="214" spans="1:1" ht="12" customHeight="1" x14ac:dyDescent="0.25">
      <c r="A214" s="1"/>
    </row>
    <row r="215" spans="1:1" ht="12" customHeight="1" x14ac:dyDescent="0.25">
      <c r="A215" s="1"/>
    </row>
    <row r="216" spans="1:1" ht="12" customHeight="1" x14ac:dyDescent="0.25">
      <c r="A216" s="1"/>
    </row>
    <row r="217" spans="1:1" ht="12" customHeight="1" x14ac:dyDescent="0.25">
      <c r="A217" s="1"/>
    </row>
  </sheetData>
  <protectedRanges>
    <protectedRange sqref="C2:I2 C4:I5" name="Plage2"/>
    <protectedRange sqref="J14 J16" name="petit dej"/>
    <protectedRange sqref="C3:I3" name="Plage2_1"/>
  </protectedRanges>
  <mergeCells count="43">
    <mergeCell ref="J6:K6"/>
    <mergeCell ref="J7:K7"/>
    <mergeCell ref="A1:K1"/>
    <mergeCell ref="A28:J28"/>
    <mergeCell ref="A10:K10"/>
    <mergeCell ref="A23:K23"/>
    <mergeCell ref="A4:H4"/>
    <mergeCell ref="I2:K4"/>
    <mergeCell ref="B2:H2"/>
    <mergeCell ref="B3:H3"/>
    <mergeCell ref="A17:K17"/>
    <mergeCell ref="A105:K105"/>
    <mergeCell ref="A180:K180"/>
    <mergeCell ref="A83:K83"/>
    <mergeCell ref="A6:B6"/>
    <mergeCell ref="A7:B7"/>
    <mergeCell ref="A159:K159"/>
    <mergeCell ref="A155:K155"/>
    <mergeCell ref="A158:K158"/>
    <mergeCell ref="A34:K34"/>
    <mergeCell ref="A92:K92"/>
    <mergeCell ref="A9:K9"/>
    <mergeCell ref="A179:K179"/>
    <mergeCell ref="A178:K178"/>
    <mergeCell ref="A154:J154"/>
    <mergeCell ref="A113:K113"/>
    <mergeCell ref="A137:K137"/>
    <mergeCell ref="A29:K29"/>
    <mergeCell ref="B176:B177"/>
    <mergeCell ref="A112:J112"/>
    <mergeCell ref="A138:K138"/>
    <mergeCell ref="A176:A177"/>
    <mergeCell ref="A171:K171"/>
    <mergeCell ref="A157:J157"/>
    <mergeCell ref="A170:J170"/>
    <mergeCell ref="A50:K50"/>
    <mergeCell ref="A131:K131"/>
    <mergeCell ref="A149:K149"/>
    <mergeCell ref="A130:K130"/>
    <mergeCell ref="A61:K61"/>
    <mergeCell ref="A142:K142"/>
    <mergeCell ref="A145:K145"/>
    <mergeCell ref="A78:K78"/>
  </mergeCells>
  <phoneticPr fontId="20" type="noConversion"/>
  <hyperlinks>
    <hyperlink ref="A17:K17" r:id="rId1" display="GATEAUX A PARTAGER / CAKES TO SAHRE" xr:uid="{41269BF6-54D5-4FF8-858C-CBFB61DDC0EB}"/>
    <hyperlink ref="A9:K9" r:id="rId2" display="PETIT-DEJEUNER / BREAKFAST " xr:uid="{DFE77A05-1203-4D31-A3E9-90B3C4A437B7}"/>
    <hyperlink ref="A10:K10" r:id="rId3" display="VIENNOISERIES &amp; FRUITS  / VIENNOISERIES &amp; FRUITS" xr:uid="{27D65FD2-4DB5-4EF2-840B-EC35A5FD8EC2}"/>
    <hyperlink ref="A23:K23" r:id="rId4" display="CAFE &amp; THE / COFFEE &amp; TEA" xr:uid="{FBE6BA20-46AD-4CAD-ADCD-92ED97781208}"/>
    <hyperlink ref="A50:K50" r:id="rId5" display="BUFFET SALÉ A PARTAGER / SAVOURY BUFFET TO SHARE" xr:uid="{987179C2-6AF6-426D-96FD-AE4F3B2C16C3}"/>
    <hyperlink ref="A61:K61" r:id="rId6" display="COCKTAIL SUCRES / SWEET COCKTAIL" xr:uid="{3433A913-991C-4CAC-907C-C6A39D14129F}"/>
    <hyperlink ref="A78:K78" r:id="rId7" display="BUFFET SUCRÉ A PARTAGER / SWEET BUFFET TO SHARE" xr:uid="{7ECDE1EA-9411-4171-87A0-A555FB3672EA}"/>
    <hyperlink ref="A83:K83" r:id="rId8" display="PLATEAUX REPAS / MEAL TRAYS" xr:uid="{EA378F0D-8222-4590-8C24-7A7D6C5C81F0}"/>
    <hyperlink ref="A92:K92" r:id="rId9" display="PANIER REPAS / LUNCH BOX" xr:uid="{516BD507-7560-40A9-81F5-0B56AF02B6C3}"/>
    <hyperlink ref="A105:K105" r:id="rId10" display="SNACKING SUCRÉ / SWEET SNACK" xr:uid="{64513DE7-9135-4BA3-B129-31D8D51956B9}"/>
    <hyperlink ref="A113:K113" r:id="rId11" display="BOISSONS / SOFT DRINKS" xr:uid="{069BCBF7-B604-40AC-9C16-7BD1E5C6D67A}"/>
    <hyperlink ref="A131:K131" r:id="rId12" display="LA BIERE / BEER" xr:uid="{6BA9D902-B0C1-4407-9F26-6067586B6A36}"/>
    <hyperlink ref="A138:K138" r:id="rId13" display="BLANC / WHITE" xr:uid="{91DF5AD7-26B1-4BA8-827D-A4284C8D1A81}"/>
    <hyperlink ref="A142:K142" r:id="rId14" display="ROSE / ROSE" xr:uid="{09D0B6DF-109C-43BB-8131-30FA78250F82}"/>
    <hyperlink ref="A145:K145" r:id="rId15" display="ROUGE / RED" xr:uid="{286FBE72-D801-43A5-AE72-50E015F98E80}"/>
    <hyperlink ref="A149:K149" r:id="rId16" display="LES CHAMPAGNES  / CHAMPAGNES" xr:uid="{8E889611-74CF-4B40-A8E1-71EFA3050D07}"/>
    <hyperlink ref="A155:K155" r:id="rId17" display="GLACE PILEE / CRUSHED ICE" xr:uid="{2014D421-B695-4FAE-9E19-F122AC285DB0}"/>
    <hyperlink ref="A159:K159" r:id="rId18" display="CONSOMMABLES / CONSUMABLES" xr:uid="{85FEEE67-2F8C-4335-8844-568D81C0ACAD}"/>
    <hyperlink ref="A34:K34" r:id="rId19" display="COCKTAIL SALES / SAVORY COCKTAIL - livraison à partir de 10h30 / Delivery service starts at 10h30 AM" xr:uid="{DA939903-8479-434D-B0AC-F26E7D155B2B}"/>
    <hyperlink ref="A29:K29" r:id="rId20" display="CLÉ EN MAIN - livraison à partir de 10h30 / Delivery service starts at 10h30 AM" xr:uid="{BDF01887-4BBA-40BE-950A-E39599C0733F}"/>
  </hyperlinks>
  <printOptions horizontalCentered="1"/>
  <pageMargins left="0.31496062992125984" right="0.23622047244094491" top="0.43307086614173229" bottom="0.55118110236220474" header="0.19685039370078741" footer="0.19685039370078741"/>
  <pageSetup paperSize="9" scale="35" fitToHeight="0" orientation="portrait" r:id="rId21"/>
  <drawing r:id="rId2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f5cb735-e684-47e4-b3d7-38691c48b840">
      <Terms xmlns="http://schemas.microsoft.com/office/infopath/2007/PartnerControls"/>
    </lcf76f155ced4ddcb4097134ff3c332f>
    <TaxCatchAll xmlns="c42aad04-b602-43a4-a170-9c00886b819b" xsi:nil="true"/>
    <_dlc_DocId xmlns="c42aad04-b602-43a4-a170-9c00886b819b">KDSKHWHTDCU5-474680035-997408</_dlc_DocId>
    <_dlc_DocIdUrl xmlns="c42aad04-b602-43a4-a170-9c00886b819b">
      <Url>https://horetorx.sharepoint.com/sites/Fichiers/Paris/_layouts/15/DocIdRedir.aspx?ID=KDSKHWHTDCU5-474680035-997408</Url>
      <Description>KDSKHWHTDCU5-474680035-997408</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3E9BD3B3D084A8459AA0F54EBCCD2961" ma:contentTypeVersion="13" ma:contentTypeDescription="Crée un document." ma:contentTypeScope="" ma:versionID="76fafdd355cc9b91df57c890895a3779">
  <xsd:schema xmlns:xsd="http://www.w3.org/2001/XMLSchema" xmlns:xs="http://www.w3.org/2001/XMLSchema" xmlns:p="http://schemas.microsoft.com/office/2006/metadata/properties" xmlns:ns2="c42aad04-b602-43a4-a170-9c00886b819b" xmlns:ns3="7f5cb735-e684-47e4-b3d7-38691c48b840" targetNamespace="http://schemas.microsoft.com/office/2006/metadata/properties" ma:root="true" ma:fieldsID="2ebc13c570055182292a73f02f7ed467" ns2:_="" ns3:_="">
    <xsd:import namespace="c42aad04-b602-43a4-a170-9c00886b819b"/>
    <xsd:import namespace="7f5cb735-e684-47e4-b3d7-38691c48b840"/>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2aad04-b602-43a4-a170-9c00886b819b" elementFormDefault="qualified">
    <xsd:import namespace="http://schemas.microsoft.com/office/2006/documentManagement/types"/>
    <xsd:import namespace="http://schemas.microsoft.com/office/infopath/2007/PartnerControls"/>
    <xsd:element name="_dlc_DocId" ma:index="8" nillable="true" ma:displayName="Valeur d’ID de document" ma:description="Valeur de l’ID de document affecté à cet élément." ma:indexed="true" ma:internalName="_dlc_DocId" ma:readOnly="true">
      <xsd:simpleType>
        <xsd:restriction base="dms:Text"/>
      </xsd:simpleType>
    </xsd:element>
    <xsd:element name="_dlc_DocIdUrl" ma:index="9" nillable="true" ma:displayName="ID de document" ma:description="Lien permanent vers ce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44093ee2-176a-4bd8-918d-86588898be19}" ma:internalName="TaxCatchAll" ma:showField="CatchAllData" ma:web="c42aad04-b602-43a4-a170-9c00886b819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f5cb735-e684-47e4-b3d7-38691c48b840"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ServiceObjectDetectorVersions" ma:index="15"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Balises d’images" ma:readOnly="false" ma:fieldId="{5cf76f15-5ced-4ddc-b409-7134ff3c332f}" ma:taxonomyMulti="true" ma:sspId="dc9d3e44-4e42-4b22-b092-8a1a7a3a996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2D553D-8D09-4730-B95C-B74391DF8828}">
  <ds:schemaRefs>
    <ds:schemaRef ds:uri="http://schemas.microsoft.com/office/2006/metadata/properties"/>
    <ds:schemaRef ds:uri="http://schemas.microsoft.com/office/infopath/2007/PartnerControls"/>
    <ds:schemaRef ds:uri="7f5cb735-e684-47e4-b3d7-38691c48b840"/>
    <ds:schemaRef ds:uri="c42aad04-b602-43a4-a170-9c00886b819b"/>
  </ds:schemaRefs>
</ds:datastoreItem>
</file>

<file path=customXml/itemProps2.xml><?xml version="1.0" encoding="utf-8"?>
<ds:datastoreItem xmlns:ds="http://schemas.openxmlformats.org/officeDocument/2006/customXml" ds:itemID="{85C0AA07-70DD-4AAF-947A-363B78C1EDFD}">
  <ds:schemaRefs>
    <ds:schemaRef ds:uri="http://schemas.microsoft.com/sharepoint/v3/contenttype/forms"/>
  </ds:schemaRefs>
</ds:datastoreItem>
</file>

<file path=customXml/itemProps3.xml><?xml version="1.0" encoding="utf-8"?>
<ds:datastoreItem xmlns:ds="http://schemas.openxmlformats.org/officeDocument/2006/customXml" ds:itemID="{B59E0BF6-59D5-4B6D-9ADB-0317397C7EAC}">
  <ds:schemaRefs>
    <ds:schemaRef ds:uri="http://schemas.microsoft.com/sharepoint/events"/>
  </ds:schemaRefs>
</ds:datastoreItem>
</file>

<file path=customXml/itemProps4.xml><?xml version="1.0" encoding="utf-8"?>
<ds:datastoreItem xmlns:ds="http://schemas.openxmlformats.org/officeDocument/2006/customXml" ds:itemID="{F33A3BA5-984C-46F8-84B9-DDA168CC3A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2aad04-b602-43a4-a170-9c00886b819b"/>
    <ds:schemaRef ds:uri="7f5cb735-e684-47e4-b3d7-38691c48b8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BDC</vt:lpstr>
      <vt:lpstr>BDC!Zone_d_impression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JCLOUD</dc:creator>
  <cp:keywords/>
  <dc:description/>
  <cp:lastModifiedBy>Lucie GISBERT</cp:lastModifiedBy>
  <cp:revision/>
  <cp:lastPrinted>2025-07-29T08:02:07Z</cp:lastPrinted>
  <dcterms:created xsi:type="dcterms:W3CDTF">2021-06-03T16:19:06Z</dcterms:created>
  <dcterms:modified xsi:type="dcterms:W3CDTF">2026-04-23T10:03:39Z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0x0101003E9BD3B3D084A8459AA0F54EBCCD2961</vt:lpwstr>
  </property>
  <property fmtid="{D5CDD505-2E9C-101B-9397-08002B2CF9AE}" pid="3" name="Order">
    <vt:r8>11300</vt:r8>
  </property>
  <property fmtid="{D5CDD505-2E9C-101B-9397-08002B2CF9AE}" pid="4" name="_dlc_DocIdItemGuid">
    <vt:lpwstr>2f800275-2e35-4b63-af32-45b438784f26</vt:lpwstr>
  </property>
  <property fmtid="{D5CDD505-2E9C-101B-9397-08002B2CF9AE}" pid="5" name="MediaServiceImageTags">
    <vt:lpwstr/>
  </property>
</Properties>
</file>