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Y:\1- C GASTRONOMIE\SERVICE AFFAIRES - VENTES LIVREES\3. VENTES LIVREES FOOD EXPO\2_BON DE COMMANDE\"/>
    </mc:Choice>
  </mc:AlternateContent>
  <xr:revisionPtr revIDLastSave="0" documentId="13_ncr:1_{E78430CE-6D00-4799-8C61-492E60851BD2}" xr6:coauthVersionLast="47" xr6:coauthVersionMax="47" xr10:uidLastSave="{00000000-0000-0000-0000-000000000000}"/>
  <bookViews>
    <workbookView xWindow="-108" yWindow="-108" windowWidth="23256" windowHeight="12456" xr2:uid="{E54A981B-B5E5-4DEC-82B6-0554E646F110}"/>
  </bookViews>
  <sheets>
    <sheet name="BDC" sheetId="8" r:id="rId1"/>
  </sheets>
  <definedNames>
    <definedName name="_xlnm.Print_Area" localSheetId="0">BDC!$A$1:$K$190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2" i="8" l="1"/>
  <c r="K92" i="8" s="1"/>
  <c r="I107" i="8"/>
  <c r="K107" i="8" s="1"/>
  <c r="I89" i="8"/>
  <c r="K89" i="8" s="1"/>
  <c r="I161" i="8"/>
  <c r="K161" i="8" s="1"/>
  <c r="I162" i="8"/>
  <c r="K162" i="8" s="1"/>
  <c r="I93" i="8"/>
  <c r="K93" i="8" s="1"/>
  <c r="I64" i="8"/>
  <c r="K64" i="8" s="1"/>
  <c r="I61" i="8"/>
  <c r="K61" i="8" s="1"/>
  <c r="I59" i="8"/>
  <c r="K59" i="8" s="1"/>
  <c r="I39" i="8"/>
  <c r="K39" i="8" s="1"/>
  <c r="I37" i="8"/>
  <c r="K37" i="8" s="1"/>
  <c r="I32" i="8"/>
  <c r="K32" i="8" s="1"/>
  <c r="I106" i="8"/>
  <c r="K106" i="8" s="1"/>
  <c r="I99" i="8"/>
  <c r="I69" i="8"/>
  <c r="K69" i="8" s="1"/>
  <c r="I50" i="8"/>
  <c r="K50" i="8" s="1"/>
  <c r="I35" i="8"/>
  <c r="K35" i="8" s="1"/>
  <c r="I19" i="8"/>
  <c r="K19" i="8" s="1"/>
  <c r="I20" i="8"/>
  <c r="K20" i="8" s="1"/>
  <c r="I21" i="8"/>
  <c r="K21" i="8" s="1"/>
  <c r="I22" i="8"/>
  <c r="K22" i="8" s="1"/>
  <c r="I18" i="8"/>
  <c r="K18" i="8" s="1"/>
  <c r="I75" i="8"/>
  <c r="K75" i="8" s="1"/>
  <c r="I76" i="8"/>
  <c r="K76" i="8" s="1"/>
  <c r="I78" i="8"/>
  <c r="K78" i="8" s="1"/>
  <c r="I77" i="8"/>
  <c r="K77" i="8" s="1"/>
  <c r="I72" i="8"/>
  <c r="K72" i="8" s="1"/>
  <c r="I71" i="8"/>
  <c r="K71" i="8" s="1"/>
  <c r="I73" i="8"/>
  <c r="K73" i="8" s="1"/>
  <c r="I70" i="8"/>
  <c r="K70" i="8" s="1"/>
  <c r="I65" i="8"/>
  <c r="K65" i="8" s="1"/>
  <c r="I66" i="8"/>
  <c r="K66" i="8" s="1"/>
  <c r="I58" i="8"/>
  <c r="K58" i="8" s="1"/>
  <c r="I52" i="8"/>
  <c r="K52" i="8" s="1"/>
  <c r="I54" i="8"/>
  <c r="K54" i="8" s="1"/>
  <c r="I53" i="8"/>
  <c r="K53" i="8" s="1"/>
  <c r="I51" i="8"/>
  <c r="K51" i="8" s="1"/>
  <c r="I56" i="8"/>
  <c r="K56" i="8" s="1"/>
  <c r="I43" i="8"/>
  <c r="K43" i="8" s="1"/>
  <c r="I44" i="8"/>
  <c r="K44" i="8" s="1"/>
  <c r="I45" i="8"/>
  <c r="K45" i="8" s="1"/>
  <c r="I36" i="8"/>
  <c r="K36" i="8" s="1"/>
  <c r="I33" i="8"/>
  <c r="K33" i="8" s="1"/>
  <c r="I34" i="8"/>
  <c r="K34" i="8" s="1"/>
  <c r="I169" i="8"/>
  <c r="I168" i="8"/>
  <c r="K168" i="8" s="1"/>
  <c r="I157" i="8"/>
  <c r="K157" i="8" s="1"/>
  <c r="I158" i="8"/>
  <c r="K158" i="8" s="1"/>
  <c r="I159" i="8"/>
  <c r="K159" i="8" s="1"/>
  <c r="I160" i="8"/>
  <c r="K160" i="8" s="1"/>
  <c r="I163" i="8"/>
  <c r="K163" i="8" s="1"/>
  <c r="I164" i="8"/>
  <c r="K164" i="8" s="1"/>
  <c r="I156" i="8"/>
  <c r="K156" i="8" s="1"/>
  <c r="I152" i="8"/>
  <c r="K152" i="8" s="1"/>
  <c r="K153" i="8" s="1"/>
  <c r="I111" i="8"/>
  <c r="K111" i="8" s="1"/>
  <c r="I112" i="8"/>
  <c r="K112" i="8" s="1"/>
  <c r="I113" i="8"/>
  <c r="K113" i="8" s="1"/>
  <c r="I114" i="8"/>
  <c r="K114" i="8" s="1"/>
  <c r="I115" i="8"/>
  <c r="K115" i="8" s="1"/>
  <c r="I116" i="8"/>
  <c r="K116" i="8" s="1"/>
  <c r="I117" i="8"/>
  <c r="K117" i="8" s="1"/>
  <c r="I118" i="8"/>
  <c r="K118" i="8" s="1"/>
  <c r="I119" i="8"/>
  <c r="K119" i="8" s="1"/>
  <c r="I120" i="8"/>
  <c r="K120" i="8" s="1"/>
  <c r="I121" i="8"/>
  <c r="K121" i="8" s="1"/>
  <c r="I122" i="8"/>
  <c r="K122" i="8" s="1"/>
  <c r="I123" i="8"/>
  <c r="K123" i="8" s="1"/>
  <c r="I124" i="8"/>
  <c r="K124" i="8" s="1"/>
  <c r="I125" i="8"/>
  <c r="K125" i="8" s="1"/>
  <c r="I110" i="8"/>
  <c r="K110" i="8" s="1"/>
  <c r="I147" i="8"/>
  <c r="K147" i="8" s="1"/>
  <c r="I148" i="8"/>
  <c r="K148" i="8" s="1"/>
  <c r="I149" i="8"/>
  <c r="K149" i="8" s="1"/>
  <c r="I146" i="8"/>
  <c r="K146" i="8" s="1"/>
  <c r="I143" i="8"/>
  <c r="K143" i="8" s="1"/>
  <c r="I144" i="8"/>
  <c r="K144" i="8" s="1"/>
  <c r="I142" i="8"/>
  <c r="K142" i="8" s="1"/>
  <c r="I140" i="8"/>
  <c r="K140" i="8" s="1"/>
  <c r="I139" i="8"/>
  <c r="K139" i="8" s="1"/>
  <c r="I136" i="8"/>
  <c r="K136" i="8" s="1"/>
  <c r="I137" i="8"/>
  <c r="K137" i="8" s="1"/>
  <c r="I135" i="8"/>
  <c r="K135" i="8" s="1"/>
  <c r="I129" i="8"/>
  <c r="K129" i="8" s="1"/>
  <c r="I130" i="8"/>
  <c r="K130" i="8" s="1"/>
  <c r="I131" i="8"/>
  <c r="K131" i="8" s="1"/>
  <c r="I132" i="8"/>
  <c r="K132" i="8" s="1"/>
  <c r="I128" i="8"/>
  <c r="K128" i="8" s="1"/>
  <c r="I102" i="8"/>
  <c r="K102" i="8" s="1"/>
  <c r="I103" i="8"/>
  <c r="K103" i="8" s="1"/>
  <c r="I104" i="8"/>
  <c r="K104" i="8" s="1"/>
  <c r="I105" i="8"/>
  <c r="K105" i="8" s="1"/>
  <c r="I100" i="8"/>
  <c r="I90" i="8"/>
  <c r="K90" i="8" s="1"/>
  <c r="K91" i="8"/>
  <c r="I94" i="8"/>
  <c r="K94" i="8" s="1"/>
  <c r="I95" i="8"/>
  <c r="K95" i="8" s="1"/>
  <c r="I96" i="8"/>
  <c r="K96" i="8" s="1"/>
  <c r="I97" i="8"/>
  <c r="K97" i="8" s="1"/>
  <c r="I98" i="8"/>
  <c r="K98" i="8" s="1"/>
  <c r="I81" i="8"/>
  <c r="K81" i="8" s="1"/>
  <c r="I85" i="8"/>
  <c r="K85" i="8" s="1"/>
  <c r="I86" i="8"/>
  <c r="K86" i="8" s="1"/>
  <c r="I83" i="8"/>
  <c r="K83" i="8" s="1"/>
  <c r="I84" i="8"/>
  <c r="K84" i="8" s="1"/>
  <c r="I82" i="8"/>
  <c r="K82" i="8" s="1"/>
  <c r="I87" i="8"/>
  <c r="K87" i="8" s="1"/>
  <c r="I80" i="8"/>
  <c r="K80" i="8" s="1"/>
  <c r="I62" i="8"/>
  <c r="K62" i="8" s="1"/>
  <c r="I68" i="8"/>
  <c r="K68" i="8" s="1"/>
  <c r="I63" i="8"/>
  <c r="K63" i="8" s="1"/>
  <c r="I67" i="8"/>
  <c r="K67" i="8" s="1"/>
  <c r="I60" i="8"/>
  <c r="K60" i="8" s="1"/>
  <c r="I48" i="8"/>
  <c r="K48" i="8" s="1"/>
  <c r="I49" i="8"/>
  <c r="K49" i="8" s="1"/>
  <c r="I55" i="8"/>
  <c r="K55" i="8" s="1"/>
  <c r="I47" i="8"/>
  <c r="K47" i="8" s="1"/>
  <c r="I31" i="8"/>
  <c r="K31" i="8" s="1"/>
  <c r="I40" i="8"/>
  <c r="K40" i="8" s="1"/>
  <c r="I41" i="8"/>
  <c r="K41" i="8" s="1"/>
  <c r="I42" i="8"/>
  <c r="K42" i="8" s="1"/>
  <c r="I38" i="8"/>
  <c r="K38" i="8" s="1"/>
  <c r="I25" i="8"/>
  <c r="K25" i="8" s="1"/>
  <c r="I26" i="8"/>
  <c r="K26" i="8" s="1"/>
  <c r="I27" i="8"/>
  <c r="K27" i="8" s="1"/>
  <c r="I24" i="8"/>
  <c r="K24" i="8" s="1"/>
  <c r="I14" i="8"/>
  <c r="K14" i="8" s="1"/>
  <c r="I11" i="8"/>
  <c r="K11" i="8" s="1"/>
  <c r="I12" i="8"/>
  <c r="K12" i="8" s="1"/>
  <c r="I13" i="8"/>
  <c r="K13" i="8" s="1"/>
  <c r="I15" i="8"/>
  <c r="K15" i="8" s="1"/>
  <c r="I16" i="8"/>
  <c r="K16" i="8" s="1"/>
  <c r="K28" i="8" l="1"/>
  <c r="K150" i="8"/>
  <c r="K166" i="8"/>
  <c r="J100" i="8"/>
  <c r="K100" i="8" s="1"/>
  <c r="J99" i="8"/>
  <c r="K99" i="8" s="1"/>
  <c r="K108" i="8" s="1"/>
  <c r="K171" i="8" l="1"/>
  <c r="K172" i="8"/>
</calcChain>
</file>

<file path=xl/sharedStrings.xml><?xml version="1.0" encoding="utf-8"?>
<sst xmlns="http://schemas.openxmlformats.org/spreadsheetml/2006/main" count="319" uniqueCount="292">
  <si>
    <t>Désignation produit</t>
  </si>
  <si>
    <t>Product specification</t>
  </si>
  <si>
    <t xml:space="preserve">Prix HT </t>
  </si>
  <si>
    <t>Total HT</t>
  </si>
  <si>
    <t>CAFE &amp; THE / COFFEE &amp; TEA</t>
  </si>
  <si>
    <t>BAR - DRINKS</t>
  </si>
  <si>
    <t>LES CHAMPAGNES  / CHAMPAGNES</t>
  </si>
  <si>
    <t>CONSOMMABLES / CONSUMABLES</t>
  </si>
  <si>
    <t>Plateau de 20 mini-viennoiseries</t>
  </si>
  <si>
    <t>Corbeille de fruits de saison - 3,2kgs</t>
  </si>
  <si>
    <t>Cubiques - plateau de 35 pièces</t>
  </si>
  <si>
    <t>Bouchées froides - plateau de 48 pièces</t>
  </si>
  <si>
    <t>Mini-sandwich - plateau de 40 pièces</t>
  </si>
  <si>
    <t>Mini-quiches - plateau de 24 pièces</t>
  </si>
  <si>
    <t>Pain surprise au thon citronné - boîte de 24 pièces</t>
  </si>
  <si>
    <t>Pain surprise au jambon truffé - boîte de 24 pièces</t>
  </si>
  <si>
    <t>Sélection de charcuterie - 1kg</t>
  </si>
  <si>
    <t>Saumon fumé de norvège - 700g</t>
  </si>
  <si>
    <t>Fromages découpés - 900g</t>
  </si>
  <si>
    <t>Petits pains nature 50g - 15 boules</t>
  </si>
  <si>
    <t>Mini-tropézienne - plateau de 30 pièces</t>
  </si>
  <si>
    <t>Tartelette aux pralines roses - plateau de 48 pièces</t>
  </si>
  <si>
    <t>Les miniatures fruitées et chocolatées - plateau de 48 pièces</t>
  </si>
  <si>
    <t>Mini-financiers - plateau de 48 pièces</t>
  </si>
  <si>
    <t>Plateau de la semaine - même menu du lundi au dimanche inclus</t>
  </si>
  <si>
    <t>Plateau du mois - même menu du 01 au 31 du mois inclus</t>
  </si>
  <si>
    <t>Menu Lyonnais</t>
  </si>
  <si>
    <t>Menu Saveurs du Monde</t>
  </si>
  <si>
    <t>Menu Vegan</t>
  </si>
  <si>
    <t>Menu Bien-Etre</t>
  </si>
  <si>
    <t>Menu Végétarien</t>
  </si>
  <si>
    <t>Menu Gastronomie</t>
  </si>
  <si>
    <t>Sandwich beurre rosette</t>
  </si>
  <si>
    <t>Sandwich jambon blanc emmental</t>
  </si>
  <si>
    <t>Sandwich poulet crudités</t>
  </si>
  <si>
    <t>Salade poulet</t>
  </si>
  <si>
    <t>Salade végétarienne</t>
  </si>
  <si>
    <t>Quiche végétarienne</t>
  </si>
  <si>
    <t>Quiche lorraine</t>
  </si>
  <si>
    <t>Cookie aux pépites de chocolat</t>
  </si>
  <si>
    <t>Tartelette citron</t>
  </si>
  <si>
    <t>Tartelette praline</t>
  </si>
  <si>
    <t>Bière Heineken 33cl</t>
  </si>
  <si>
    <t>Tireuse à bière Heineken - Fût 8L</t>
  </si>
  <si>
    <t>Tireuse à bière Heineken - Fût 30L</t>
  </si>
  <si>
    <t>Domaine de Panéry - La Garuste</t>
  </si>
  <si>
    <t>IGP d'Oc - Jade</t>
  </si>
  <si>
    <t>Sait-Véran - Croix de Montceau</t>
  </si>
  <si>
    <t>Côtes de Provence - M de Minuty</t>
  </si>
  <si>
    <t>Côtes du Rhône - Jade</t>
  </si>
  <si>
    <t>Saint-Joseph - Les Vins de Vienne</t>
  </si>
  <si>
    <t xml:space="preserve">Champagne Lallier Brut - Grande Réserve </t>
  </si>
  <si>
    <t>Crème de Cassis</t>
  </si>
  <si>
    <t>Eau minérale plate - 50cl</t>
  </si>
  <si>
    <t>Pur jus d'orange blonde - 1L</t>
  </si>
  <si>
    <t>Pur jus de pomme - 1L</t>
  </si>
  <si>
    <t>Pur jus d'abricot - 1L</t>
  </si>
  <si>
    <t>Pur jus de fraise - 1L</t>
  </si>
  <si>
    <t>Coca-cola - 50cl</t>
  </si>
  <si>
    <t>Coca-cola zéro - 50cl</t>
  </si>
  <si>
    <t>Sac de glace pilée - 7kgs</t>
  </si>
  <si>
    <t>100 assiettes jetables 18cm Ø</t>
  </si>
  <si>
    <t>50 gobelets krafts à café - 10cl</t>
  </si>
  <si>
    <t>50 gobelets krafts - 20cl</t>
  </si>
  <si>
    <t>50 gobelets krafts - 33cl</t>
  </si>
  <si>
    <t>50 serviettes jetables noires 20x20</t>
  </si>
  <si>
    <t>Lot de 3 couverts en bois</t>
  </si>
  <si>
    <t>Sac poubelle</t>
  </si>
  <si>
    <t>Limonadier (tire-bouchon et décapsuleur)</t>
  </si>
  <si>
    <t>Qtés</t>
  </si>
  <si>
    <t>Qtés totale</t>
  </si>
  <si>
    <t xml:space="preserve">PETIT-DEJEUNER / BREAKFAST </t>
  </si>
  <si>
    <t>VIENNOISERIES &amp; FRUITS  / VIENNOISERIES &amp; FRUITS</t>
  </si>
  <si>
    <t>PAUSE-DEJEUNER / LUNCH BREAK</t>
  </si>
  <si>
    <t>PLATEAUX REPAS / MEAL TRAYS</t>
  </si>
  <si>
    <t>LA BIERE / BEER</t>
  </si>
  <si>
    <t>LES VINS / WINES</t>
  </si>
  <si>
    <t>BLANC / WHITE</t>
  </si>
  <si>
    <t>ROSE / ROSE</t>
  </si>
  <si>
    <t>ROUGE / RED</t>
  </si>
  <si>
    <t>BOISSONS / SOFT DRINKS</t>
  </si>
  <si>
    <t>GLACE PILEE / CRUSHED ICE</t>
  </si>
  <si>
    <t>MATERIELS / MATERIALS</t>
  </si>
  <si>
    <t>LIVRAISON OU CLICK &amp; COLLECT / DELIVERY OR CLICK &amp; COLLECT</t>
  </si>
  <si>
    <t>Delivery</t>
  </si>
  <si>
    <t>Click &amp; Collect - entrée du hall 2 par la Place des Lumières à Eurexpo</t>
  </si>
  <si>
    <t>Click &amp; Collect</t>
  </si>
  <si>
    <t>GRATUIT / FREE</t>
  </si>
  <si>
    <t>Sous-total / Subtotal</t>
  </si>
  <si>
    <t>Tray of 20 mini pastries</t>
  </si>
  <si>
    <t>Plain madeleines – tray of 24 pieces</t>
  </si>
  <si>
    <t>Chocolate-filled madeleines – tray of 24 pieces</t>
  </si>
  <si>
    <t>Seasonal fruit basket – 3.2 kg</t>
  </si>
  <si>
    <t>Lavazza machine rental + 100 coffee capsules, sugar, stirrers, paper cups, 1L bottle of water to start</t>
  </si>
  <si>
    <t>Lavazza machine rental + 100 coffee capsules, 100 lemon tea capsules, sugar, stirrers, paper cups, 1L bottle of water to start</t>
  </si>
  <si>
    <t>Cubiques – tray of 35 pieces</t>
  </si>
  <si>
    <t>Mini sandwiches – tray of 40 pieces</t>
  </si>
  <si>
    <t>Mini quiches – tray of 24 pieces</t>
  </si>
  <si>
    <t>Surprise bread with lemon tuna – box of 24 pieces</t>
  </si>
  <si>
    <t>Surprise bread with truffled ham – box of 24 pieces</t>
  </si>
  <si>
    <t>Cold cocktail piece – tray of 48 pieces</t>
  </si>
  <si>
    <t>Assortment of Fine Cold Cuts – 1kg</t>
  </si>
  <si>
    <t>Norwegian Smoked Salmon – 700g</t>
  </si>
  <si>
    <t>Selection of Artisan Cheeses – 900g</t>
  </si>
  <si>
    <t>Mini Bread Rolls (50g each) – 15 pieces</t>
  </si>
  <si>
    <t>Mini Tropéziennes – Tray of 30 pieces</t>
  </si>
  <si>
    <t>Pink Praline Tartlets – Tray of 48 pieces</t>
  </si>
  <si>
    <t>Fruity and Chocolate Miniatures – Tray of 48 pieces</t>
  </si>
  <si>
    <t>Mini Financiers – Tray of 48 pieces</t>
  </si>
  <si>
    <t>Chicken Salad</t>
  </si>
  <si>
    <t>Vegetarian Salad</t>
  </si>
  <si>
    <t>Vegetarian Quiche</t>
  </si>
  <si>
    <t>Quiche Lorraine</t>
  </si>
  <si>
    <t>Quiche aux 3 fromages</t>
  </si>
  <si>
    <t>Chocolate Chip Cookie</t>
  </si>
  <si>
    <t>Lemon Tartlet</t>
  </si>
  <si>
    <t>Pink Praline Tartlet</t>
  </si>
  <si>
    <t>Three cheese quiche</t>
  </si>
  <si>
    <t>Heineken Beer 33cl</t>
  </si>
  <si>
    <t>Bière Desperados 33cl</t>
  </si>
  <si>
    <t>Bière Népo bio 33cl</t>
  </si>
  <si>
    <t>Desperados Beer 33cl</t>
  </si>
  <si>
    <t>Népo Organic Beer 33cl</t>
  </si>
  <si>
    <t>Heineken Beer Tap - 8L Keg</t>
  </si>
  <si>
    <t>Heineken Beer Tap - 30L Keg</t>
  </si>
  <si>
    <t>Still mineral water - 50cl</t>
  </si>
  <si>
    <t>Sparkling mineral water - 50cl</t>
  </si>
  <si>
    <t>Pure orange juice - 1L</t>
  </si>
  <si>
    <t>Pure apple juice - 1L</t>
  </si>
  <si>
    <t>Pure vineyard peach juice - 1L</t>
  </si>
  <si>
    <t>Pure apricot juice - 1L</t>
  </si>
  <si>
    <t>Pure strawberry juice - 1L</t>
  </si>
  <si>
    <t>Coca-Cola - 50cl</t>
  </si>
  <si>
    <t>Coca-Cola Zero - 50cl</t>
  </si>
  <si>
    <t>Bag of crushed ice - 7 kg</t>
  </si>
  <si>
    <t>100 disposable plates 18cm Ø</t>
  </si>
  <si>
    <t>50 kraft coffee cups - 10cl</t>
  </si>
  <si>
    <t>50 kraft cups - 20cl</t>
  </si>
  <si>
    <t>50 kraft cups - 33cl</t>
  </si>
  <si>
    <t>50 black disposable napkins 20x20cm</t>
  </si>
  <si>
    <t>Set of 3 wooden cutlery</t>
  </si>
  <si>
    <t>Trash bag</t>
  </si>
  <si>
    <t>Waiter’s corkscrew and bottle opener</t>
  </si>
  <si>
    <t>Jus de fruits 1L - Carton de 6 bouteilles - Saveur au choix en fonction des arrivages</t>
  </si>
  <si>
    <t>Fruit juice 1L – Carton of 6 bottles – Flavor subject to availability</t>
  </si>
  <si>
    <t xml:space="preserve">Brownie chocolat </t>
  </si>
  <si>
    <t>Chocolate  Brownie</t>
  </si>
  <si>
    <t xml:space="preserve">Pièces salés froide - plateau de 24 pièces </t>
  </si>
  <si>
    <t xml:space="preserve">Pièces salés froide - plateau de 48 pièces </t>
  </si>
  <si>
    <t>Cold savoury pieces - tray of 24 pieces</t>
  </si>
  <si>
    <t>Cold savoury pieces - tray of 48 pieces</t>
  </si>
  <si>
    <t xml:space="preserve">Wrap anglais - boîte de 15 pièces </t>
  </si>
  <si>
    <t xml:space="preserve">Navettes rosette - boîte de 10 pièces </t>
  </si>
  <si>
    <t xml:space="preserve">Pitas saumon fumé - boîte de 12 pièces </t>
  </si>
  <si>
    <t>English wrap - box of 15 pieces</t>
  </si>
  <si>
    <t>Rosette sandwich shuttle - box of  10 pieces</t>
  </si>
  <si>
    <t>Smoked salmon pitas - box of 12 pieces</t>
  </si>
  <si>
    <t xml:space="preserve">Nuancier végétarien - plateau de 6 à 8 pers. </t>
  </si>
  <si>
    <t>Nuancier of vegetarian - tray for 6 to 8 people</t>
  </si>
  <si>
    <t>Hummus and buckwheat crisps - 500g</t>
  </si>
  <si>
    <t>Olive tapenade with croutons - 500g</t>
  </si>
  <si>
    <t>Guacamole and tortillas - 500g</t>
  </si>
  <si>
    <t>Houmous et chips de sarrasin - 500g</t>
  </si>
  <si>
    <t>Tapenade d'olives et croutons - 500g</t>
  </si>
  <si>
    <t>Guacamole et tortillas - 500g</t>
  </si>
  <si>
    <t>Pain de campagne tranché - 500g</t>
  </si>
  <si>
    <t>Sliced farmhouse bread - 500g</t>
  </si>
  <si>
    <t>BUFFET SALÉ A PARTAGER / SAVOURY BUFFET TO SHARE</t>
  </si>
  <si>
    <t>Sweet cocktail pieces - tray of 24 pieces</t>
  </si>
  <si>
    <t xml:space="preserve">Pièces cocktail sucrés - plateau de 24 pièces </t>
  </si>
  <si>
    <t xml:space="preserve">Pièces cocktail sucrés - plateau de 48 pièces </t>
  </si>
  <si>
    <t>Sweet cocktail pieces - tray of 48 pieces</t>
  </si>
  <si>
    <t xml:space="preserve">Mousse au chocolat - plateau de 20 pièces </t>
  </si>
  <si>
    <t>Tiramisu - plateau de 20 pièces</t>
  </si>
  <si>
    <t xml:space="preserve">Compote du moment - plateau de 20 pièces </t>
  </si>
  <si>
    <t>Chocolate mousse - Tray of 20 pieces</t>
  </si>
  <si>
    <t>Tiramisu - Tray of 20 pieces</t>
  </si>
  <si>
    <t>Compote of the moment - Tray of 20 pieces</t>
  </si>
  <si>
    <t>BUFFET SUCRÉ A PARTAGER / SWEET BUFFET TO SHARE</t>
  </si>
  <si>
    <t>Brownie - box of 20 pieces</t>
  </si>
  <si>
    <t>Cookie aux pralines - box of 20 pieces</t>
  </si>
  <si>
    <t xml:space="preserve">Cake marbré - box of 15 pieces </t>
  </si>
  <si>
    <t>Cake praline - box of 15 pieces</t>
  </si>
  <si>
    <t>Cookie aux pralines - boîte de 20 pièce</t>
  </si>
  <si>
    <t>Compote du moment - boîte de 1000g</t>
  </si>
  <si>
    <t>Mousse au chocolat - boîte de 600g</t>
  </si>
  <si>
    <t>Tiramisu - boîte de 600g</t>
  </si>
  <si>
    <t>Chocolate mousse - box of  600g</t>
  </si>
  <si>
    <t>Chesse cakes - box of 1100g</t>
  </si>
  <si>
    <t>Tiramisu - box of 600g</t>
  </si>
  <si>
    <t>Compote of the moment - box of 1000g</t>
  </si>
  <si>
    <t>Brownie - boîte de 20 pièces</t>
  </si>
  <si>
    <t xml:space="preserve">BON DE COMMANDE - ORDER FORM </t>
  </si>
  <si>
    <t xml:space="preserve">  Nom de l'entreprise : 
  Company name: </t>
  </si>
  <si>
    <t xml:space="preserve">  Adresse de facturation :
  Billing address :</t>
  </si>
  <si>
    <t xml:space="preserve">  Adresse E-mail comptabilité :
  E-mail accounting address :</t>
  </si>
  <si>
    <t xml:space="preserve">  Numéro de la comptabilité :
  Accounting phone number :</t>
  </si>
  <si>
    <t xml:space="preserve"> Numéro de hall &amp; N° de stand:
 Hall number &amp; Booth Number :</t>
  </si>
  <si>
    <t xml:space="preserve">  Contact sur place et numéro de téléphone sur place :  
  On-site contact &amp; phone number :</t>
  </si>
  <si>
    <t xml:space="preserve">  Date de livraison /  Delivery date :</t>
  </si>
  <si>
    <t>Heure de livraison (Créneau de 1 heure) /  Delivery time (1 hour slot) :</t>
  </si>
  <si>
    <t>COFFEE KIT – THERMOS for 10 people
Includes: 2 x 1L thermoses, paper cups, stirrers, milk pods,stick sugars</t>
  </si>
  <si>
    <t>TEA KIT – THERMOS for 10 people
Includes: 2 x 1L thermoses, paper cups, stirrers, milk pods, stick sugars</t>
  </si>
  <si>
    <t>COCKTAIL SALES / SAVORY COCKTAIL - livraison à partir de 10h30 / Delivery service starts at 10h30 AM</t>
  </si>
  <si>
    <t xml:space="preserve">Lyonnais Meal Tray </t>
  </si>
  <si>
    <t xml:space="preserve">World Flavours Meal Tray </t>
  </si>
  <si>
    <t xml:space="preserve">Vegan Meal Tray </t>
  </si>
  <si>
    <t xml:space="preserve">Wellness Meal Tray </t>
  </si>
  <si>
    <t xml:space="preserve">Vegetarian Meal Tray </t>
  </si>
  <si>
    <t xml:space="preserve">Gastronomy Meal Tray </t>
  </si>
  <si>
    <t xml:space="preserve">Rosette Butter Sandwich </t>
  </si>
  <si>
    <t xml:space="preserve">Ham &amp; Emmental Sandwich </t>
  </si>
  <si>
    <t xml:space="preserve">Chicken &amp; Crudités Sandwich </t>
  </si>
  <si>
    <t>Lunch box Sandwich - Inclus : Sandwich + eau + dessert</t>
  </si>
  <si>
    <t>Lunch Box – Salad Includes: Salad + Water + Dessert</t>
  </si>
  <si>
    <t>Lunch Box – Sandwich Includes: Sandwich + Water + Dessert</t>
  </si>
  <si>
    <t>Lunch box Salade Inclus : Salade + eau + dessert</t>
  </si>
  <si>
    <t>Weekly Meal Tray - Same set menu served from Monday to Sunday</t>
  </si>
  <si>
    <t xml:space="preserve">Monthly Meal Tray </t>
  </si>
  <si>
    <t>Madeleines natures - plateau de 24 pièces</t>
  </si>
  <si>
    <t>Madeleines fourrées chocolat - plateau de 24 pièces</t>
  </si>
  <si>
    <t xml:space="preserve">Cake marbré &amp; pate à tartiner chocolat-noisettes - boîte de 15 pièces </t>
  </si>
  <si>
    <t>Mini-quiches savoyardes - Plateau de 12 pièces</t>
  </si>
  <si>
    <t>Bœuf rôti en tranches sauce tartare - 750g</t>
  </si>
  <si>
    <t>Sliced roast beef with tartar sauce - 750g</t>
  </si>
  <si>
    <t xml:space="preserve">Macarons - Boites de 20 pièces </t>
  </si>
  <si>
    <t>Macarons – Tray of 20 pieces</t>
  </si>
  <si>
    <t>Mini flans chocolat, vanille, praline, praliné  - plateau de 30 pièces</t>
  </si>
  <si>
    <t>Mini chocolate, vanilla, praline, praline flans - tray of 30 pieces</t>
  </si>
  <si>
    <t>Eau minérale plate - 1L en PET</t>
  </si>
  <si>
    <t>Still mineral water - 1L - PET plastic, a 100% recyclable material</t>
  </si>
  <si>
    <t>Sparkling mineral water - 1L - PET plastic, a 100% recyclable material</t>
  </si>
  <si>
    <t>Eau minérale pétillante - 1L en PET</t>
  </si>
  <si>
    <t>Coca-cola - 125cl</t>
  </si>
  <si>
    <t>Coca-cola zéro - 125cl</t>
  </si>
  <si>
    <r>
      <t xml:space="preserve">CONTACT : </t>
    </r>
    <r>
      <rPr>
        <b/>
        <sz val="14"/>
        <rFont val="Calibri"/>
        <family val="2"/>
        <scheme val="minor"/>
      </rPr>
      <t>04 72 22 30 33   service-commercial@foodexpo.fr</t>
    </r>
    <r>
      <rPr>
        <sz val="14"/>
        <rFont val="Calibri"/>
        <family val="2"/>
        <scheme val="minor"/>
      </rPr>
      <t xml:space="preserve">
Adresse : Parc des expositions Eurexpo Lyon - Avenue Louis Blériot - 69680 CHASSIEU
Siège : 1 Quai du Commerce - 69009 LYON
SIRET 91830903000016 - TVA INTRACOMMUNAUTAIRE FR32918309030</t>
    </r>
  </si>
  <si>
    <r>
      <rPr>
        <b/>
        <sz val="14"/>
        <rFont val="Calibri"/>
        <family val="2"/>
        <scheme val="minor"/>
      </rPr>
      <t>Location machine Lavazza</t>
    </r>
    <r>
      <rPr>
        <sz val="14"/>
        <rFont val="Calibri"/>
        <family val="2"/>
        <scheme val="minor"/>
      </rPr>
      <t xml:space="preserve">  + 100 capsules de café, sucres, agitateurs, gobelets carton, bouteille d'eau 1L pour démarrer</t>
    </r>
  </si>
  <si>
    <r>
      <rPr>
        <b/>
        <sz val="14"/>
        <rFont val="Calibri"/>
        <family val="2"/>
        <scheme val="minor"/>
      </rPr>
      <t>Location machine Lavazza</t>
    </r>
    <r>
      <rPr>
        <sz val="14"/>
        <rFont val="Calibri"/>
        <family val="2"/>
        <scheme val="minor"/>
      </rPr>
      <t xml:space="preserve">  + 100 capsules de café, 100 capsules de thé au citron, sucres, agitateurs, gobelets carton, bouteille d'eau 1L pour démarrer</t>
    </r>
  </si>
  <si>
    <r>
      <rPr>
        <b/>
        <sz val="14"/>
        <color theme="1"/>
        <rFont val="Calibri"/>
        <family val="2"/>
      </rPr>
      <t>KIT CAFE THERMOS 10pers</t>
    </r>
    <r>
      <rPr>
        <sz val="14"/>
        <color theme="1"/>
        <rFont val="Calibri"/>
        <family val="2"/>
      </rPr>
      <t>.
Inclus : 2 thermos d'1L, gobelets carton, agitateurs, dosettes de lait et sucres bûchette</t>
    </r>
  </si>
  <si>
    <r>
      <rPr>
        <b/>
        <sz val="14"/>
        <color theme="1"/>
        <rFont val="Calibri"/>
        <family val="2"/>
      </rPr>
      <t>KIT THE THERMOS 10pers</t>
    </r>
    <r>
      <rPr>
        <sz val="14"/>
        <color theme="1"/>
        <rFont val="Calibri"/>
        <family val="2"/>
      </rPr>
      <t>.
Inclus : 2 thermos d'1L, gobelets carton, agitateurs, dosettes de lait et sucres bûchette</t>
    </r>
  </si>
  <si>
    <t xml:space="preserve"> Numéro de hall &amp; N° de stand :
 Hall number &amp; Booth Number :</t>
  </si>
  <si>
    <r>
      <t xml:space="preserve">FORMULE Petit-Déjeuner Complet </t>
    </r>
    <r>
      <rPr>
        <sz val="12"/>
        <rFont val="Calibri"/>
        <family val="2"/>
        <scheme val="minor"/>
      </rPr>
      <t>(20 Mini vienoiseries, 1L café, 1L d'eau chaud, 2L de jus de fruits, 1L d'eau, serviettes, sucres, sachets de thé, agitateurs, gobelets carton)</t>
    </r>
  </si>
  <si>
    <t xml:space="preserve">Cake praline &amp; crème de pralines roses - 15 pièces </t>
  </si>
  <si>
    <r>
      <t>Livraison -</t>
    </r>
    <r>
      <rPr>
        <i/>
        <sz val="14"/>
        <rFont val="Calibri"/>
        <family val="2"/>
        <scheme val="minor"/>
      </rPr>
      <t>Dans le cas de livraisons multiples dans une même journée, des frais de livraison seront appliqués pour chaque passage</t>
    </r>
  </si>
  <si>
    <t xml:space="preserve">CONDITIONS GENERALES DE VENTE 
Merci de vous référer au délai de livraison pour passer vos commandes. Pour toute commande hors délai, nos équipes commerciales se feront un plaisir de trouver avec vous des solutions adaptées à vos besoins. 
Paiement à 70% pour toute validation de commande pour les entreprises françaises, et 100% pour les entreprises basées hors Frace
Les prix indiqués sur les tarifs des produits s’entendent hors taxes et hors frais de livraison.
Merci de noter que :
- Aucun remboursement ne sera effectué en cas d'annulation / réduction de la commande initiale.
- Aucun remboursement ne sera effectué en échange de la récupération d'un excédent de marchandise.
SERVICES COMPLEMENTAIRES
Pour toute installation de prestation sur votre stand ou toute demande sur-mesure, n’hésitez pas à demander à nos équipes commerciales. 
</t>
  </si>
  <si>
    <t xml:space="preserve">GENERAL TERMS AND CONDITIONS OF SALE
Please refer to the delivery lead time when placing your orders. For any orders placed after the deadline, our sales team will be happy to help you find tailored solutions that meet your needs.
A 70% payment is required to confirm any order from companies based in France, and 100% for companies based outside of France.
Product prices listed are excluding taxes and delivery charges.
Please note that:
No refunds will be issued in the event of cancellation or reduction of the initial order.
No refunds will be granted in exchange for the return of surplus goods.
ADDITIONAL SERVICES
For any setup service on your stand or custom requests, feel free to contact our sales team.
</t>
  </si>
  <si>
    <r>
      <rPr>
        <b/>
        <i/>
        <sz val="14"/>
        <rFont val="Calibri"/>
        <family val="2"/>
        <scheme val="minor"/>
      </rPr>
      <t>COMPLETE Breakfast Package</t>
    </r>
    <r>
      <rPr>
        <i/>
        <sz val="14"/>
        <rFont val="Calibri"/>
        <family val="2"/>
        <scheme val="minor"/>
      </rPr>
      <t xml:space="preserve"> </t>
    </r>
    <r>
      <rPr>
        <i/>
        <sz val="12"/>
        <rFont val="Calibri"/>
        <family val="2"/>
        <scheme val="minor"/>
      </rPr>
      <t>(20 Mini pastries, 1L coffee, 1L hot water, 2L fruit juice, 1L water, napkins, sugar, tea bags, stirrers, paper cups)</t>
    </r>
  </si>
  <si>
    <t>Fromage blanc et granola -  boîte de 1100g</t>
  </si>
  <si>
    <t>Pur jus de pêche jaune - 1L</t>
  </si>
  <si>
    <t>Cannelés - plateau de 24 pièces</t>
  </si>
  <si>
    <t>Cannelés – tray of 24 pieces</t>
  </si>
  <si>
    <t xml:space="preserve">Tartelette bourdaloue </t>
  </si>
  <si>
    <t xml:space="preserve"> Bourdaloue Tartlet</t>
  </si>
  <si>
    <t>Coca-Cola - 125cl</t>
  </si>
  <si>
    <t>Coca-Cola Zero - 125cl</t>
  </si>
  <si>
    <t>Savoyard mini quiches – tray of 12 pieces</t>
  </si>
  <si>
    <t>Bouchées froides - plateau de 24 pièces</t>
  </si>
  <si>
    <t>Cold cocktail piece – tray of 24 pieces</t>
  </si>
  <si>
    <t>Cubiques - plateau de 15 pièces</t>
  </si>
  <si>
    <t>Cubiques – tray of 15 pieces</t>
  </si>
  <si>
    <t>Mini-sandwich - plateau de 20 pièces</t>
  </si>
  <si>
    <t>Mini sandwiches – tray of 20 pieces</t>
  </si>
  <si>
    <t>Les miniatures fruitées et chocolatées - plateau de 24 pièces</t>
  </si>
  <si>
    <t>Fruity and Chocolate Miniatures – Tray of 24 pieces</t>
  </si>
  <si>
    <t>Tartelette aux pralines roses - plateau de 24 pièces</t>
  </si>
  <si>
    <t>Pink Praline Tartlets – Tray of 24 pieces</t>
  </si>
  <si>
    <t>Mini-financiers - plateau de 24 pièces</t>
  </si>
  <si>
    <t>Mini Financiers – Tray of 24 pieces</t>
  </si>
  <si>
    <t xml:space="preserve">Bretzel thon citron </t>
  </si>
  <si>
    <t>Lemon tuna pretzel</t>
  </si>
  <si>
    <t xml:space="preserve">40 mini couverts cocktail zèro plastique </t>
  </si>
  <si>
    <t>40 plastic-free mini cocktail cutlery</t>
  </si>
  <si>
    <t>Eau minérale pétillante - 50cl</t>
  </si>
  <si>
    <t xml:space="preserve">Financier aux amandes - box of 16 pieces </t>
  </si>
  <si>
    <t xml:space="preserve">Financier aux amandes &amp; pate à tartiner caramel beurre salé - boîte de 16 pièces </t>
  </si>
  <si>
    <t>GATEAUX A PARTAGER / CAKES TO SAHRE</t>
  </si>
  <si>
    <t>COCKTAIL SUCRÉS / SWEET COCKTAIL</t>
  </si>
  <si>
    <t>SNACKING SUCRÉ / SWEET SNACK</t>
  </si>
  <si>
    <t>SNACKING SALÉ /SAVOURY SNACK AND LUNCH BOX</t>
  </si>
  <si>
    <t>Fuze Tea - 125cl</t>
  </si>
  <si>
    <t>Fuze Tea - 40cl</t>
  </si>
  <si>
    <t>Fromage blanc coulis de fruits muesli</t>
  </si>
  <si>
    <t>Cottage cheese with fruit coulis and muesli</t>
  </si>
  <si>
    <t>Sandwich végétarien</t>
  </si>
  <si>
    <t>Vegetarian Sandwich</t>
  </si>
  <si>
    <t>Prosecco Riccadonna Signature</t>
  </si>
  <si>
    <t>Champagne Mumm cordon rouge</t>
  </si>
  <si>
    <t>Acompte 80% HT</t>
  </si>
  <si>
    <t>Cheese cakes - plateau de 20 pièces</t>
  </si>
  <si>
    <t>Cheese cakes - Tray of 20 pieces</t>
  </si>
  <si>
    <t>Cannelés - plateau de 48 pièces</t>
  </si>
  <si>
    <t>Cannelés – Tray of 48 pieces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</si>
</sst>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0.00\ _€"/>
    <numFmt numFmtId="165" formatCode="#,##0.00\ &quot;€&quot;"/>
  </numFmts>
  <fonts count="36" x14ac:knownFonts="1">
    <font>
      <sz val="11"/>
      <color theme="1"/>
      <name val="Calibri"/>
      <family val="2"/>
      <scheme val="minor"/>
    </font>
    <font>
      <sz val="11"/>
      <color theme="1"/>
      <name val="Arial Narrow"/>
      <family val="2"/>
    </font>
    <font>
      <sz val="11"/>
      <color theme="1"/>
      <name val="Calibri"/>
      <family val="2"/>
      <scheme val="minor"/>
    </font>
    <font>
      <b/>
      <sz val="16"/>
      <name val="Calibri"/>
      <family val="2"/>
      <scheme val="minor"/>
    </font>
    <font>
      <sz val="10"/>
      <color rgb="FF000000"/>
      <name val="Calibri"/>
      <family val="2"/>
      <scheme val="minor"/>
    </font>
    <font>
      <sz val="6"/>
      <color rgb="FF000000"/>
      <name val="Calibri"/>
      <family val="2"/>
      <scheme val="minor"/>
    </font>
    <font>
      <sz val="18"/>
      <name val="Calibri"/>
      <family val="2"/>
      <scheme val="minor"/>
    </font>
    <font>
      <sz val="14"/>
      <name val="Calibri"/>
      <family val="2"/>
      <scheme val="minor"/>
    </font>
    <font>
      <i/>
      <sz val="14"/>
      <name val="Calibri"/>
      <family val="2"/>
      <scheme val="minor"/>
    </font>
    <font>
      <sz val="14"/>
      <color rgb="FF000000"/>
      <name val="Calibri"/>
      <family val="2"/>
      <scheme val="minor"/>
    </font>
    <font>
      <b/>
      <sz val="14"/>
      <color rgb="FF000000"/>
      <name val="Calibri"/>
      <family val="2"/>
      <scheme val="minor"/>
    </font>
    <font>
      <b/>
      <sz val="18"/>
      <color rgb="FF000000"/>
      <name val="Calibri"/>
      <family val="2"/>
      <scheme val="minor"/>
    </font>
    <font>
      <b/>
      <sz val="18"/>
      <name val="Calibri"/>
      <family val="2"/>
      <scheme val="minor"/>
    </font>
    <font>
      <sz val="16"/>
      <color rgb="FF000000"/>
      <name val="Calibri"/>
      <family val="2"/>
      <scheme val="minor"/>
    </font>
    <font>
      <sz val="16"/>
      <name val="Calibri"/>
      <family val="2"/>
      <scheme val="minor"/>
    </font>
    <font>
      <b/>
      <sz val="16"/>
      <color rgb="FF000000"/>
      <name val="Calibri"/>
      <family val="2"/>
      <scheme val="minor"/>
    </font>
    <font>
      <b/>
      <sz val="20"/>
      <name val="Calibri"/>
      <family val="2"/>
      <scheme val="minor"/>
    </font>
    <font>
      <sz val="18"/>
      <color rgb="FF000000"/>
      <name val="Calibri"/>
      <family val="2"/>
      <scheme val="minor"/>
    </font>
    <font>
      <sz val="13"/>
      <color rgb="FF000000"/>
      <name val="Calibri"/>
      <family val="2"/>
      <scheme val="minor"/>
    </font>
    <font>
      <sz val="20"/>
      <name val="Calibri"/>
      <family val="2"/>
      <scheme val="minor"/>
    </font>
    <font>
      <sz val="8"/>
      <name val="Calibri"/>
      <family val="2"/>
      <scheme val="minor"/>
    </font>
    <font>
      <b/>
      <sz val="28"/>
      <color rgb="FF943434"/>
      <name val="Calibri"/>
      <family val="2"/>
      <scheme val="minor"/>
    </font>
    <font>
      <sz val="14"/>
      <name val="Calibri"/>
      <family val="2"/>
    </font>
    <font>
      <sz val="12"/>
      <name val="Calibri"/>
      <family val="2"/>
      <scheme val="minor"/>
    </font>
    <font>
      <i/>
      <sz val="12"/>
      <color rgb="FF000000"/>
      <name val="Calibri"/>
      <family val="2"/>
      <scheme val="minor"/>
    </font>
    <font>
      <b/>
      <sz val="14"/>
      <name val="Calibri"/>
      <family val="2"/>
      <scheme val="minor"/>
    </font>
    <font>
      <b/>
      <sz val="16"/>
      <color theme="1"/>
      <name val="Calibri"/>
      <family val="2"/>
      <scheme val="minor"/>
    </font>
    <font>
      <sz val="14"/>
      <color theme="1"/>
      <name val="Calibri"/>
      <family val="2"/>
    </font>
    <font>
      <b/>
      <sz val="14"/>
      <color rgb="FF943434"/>
      <name val="Calibri"/>
      <family val="2"/>
      <scheme val="minor"/>
    </font>
    <font>
      <sz val="14"/>
      <color rgb="FF000000"/>
      <name val="Calibri"/>
      <family val="2"/>
    </font>
    <font>
      <b/>
      <sz val="14"/>
      <color theme="1"/>
      <name val="Calibri"/>
      <family val="2"/>
    </font>
    <font>
      <b/>
      <i/>
      <sz val="14"/>
      <name val="Calibri"/>
      <family val="2"/>
      <scheme val="minor"/>
    </font>
    <font>
      <i/>
      <sz val="12"/>
      <name val="Calibri"/>
      <family val="2"/>
      <scheme val="minor"/>
    </font>
    <font>
      <b/>
      <sz val="16"/>
      <color rgb="FF943434"/>
      <name val="Calibri"/>
      <family val="2"/>
      <scheme val="minor"/>
    </font>
    <font>
      <u/>
      <sz val="11"/>
      <color theme="10"/>
      <name val="Calibri"/>
      <family val="2"/>
      <scheme val="minor"/>
    </font>
    <font>
      <b/>
      <u/>
      <sz val="16"/>
      <name val="Calibri"/>
      <family val="2"/>
      <scheme val="minor"/>
    </font>
  </fonts>
  <fills count="4">
    <fill>
      <patternFill patternType="none"/>
    </fill>
    <fill>
      <patternFill patternType="gray125"/>
    </fill>
    <fill>
      <patternFill patternType="solid">
        <fgColor theme="0"/>
        <bgColor indexed="64"/>
      </patternFill>
    </fill>
    <fill>
      <patternFill patternType="solid">
        <fgColor rgb="FFEDEBE0"/>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right/>
      <top style="thin">
        <color auto="1"/>
      </top>
      <bottom style="thin">
        <color auto="1"/>
      </bottom>
      <diagonal/>
    </border>
    <border>
      <left/>
      <right style="thin">
        <color auto="1"/>
      </right>
      <top/>
      <bottom style="thin">
        <color auto="1"/>
      </bottom>
      <diagonal/>
    </border>
    <border>
      <left/>
      <right/>
      <top style="thick">
        <color indexed="64"/>
      </top>
      <bottom style="thick">
        <color indexed="64"/>
      </bottom>
      <diagonal/>
    </border>
    <border>
      <left/>
      <right/>
      <top style="medium">
        <color indexed="64"/>
      </top>
      <bottom style="medium">
        <color indexed="64"/>
      </bottom>
      <diagonal/>
    </border>
    <border>
      <left style="thin">
        <color auto="1"/>
      </left>
      <right style="medium">
        <color indexed="64"/>
      </right>
      <top/>
      <bottom style="thin">
        <color auto="1"/>
      </bottom>
      <diagonal/>
    </border>
    <border>
      <left/>
      <right style="medium">
        <color indexed="64"/>
      </right>
      <top style="thin">
        <color auto="1"/>
      </top>
      <bottom style="thin">
        <color auto="1"/>
      </bottom>
      <diagonal/>
    </border>
    <border>
      <left style="medium">
        <color indexed="64"/>
      </left>
      <right style="thin">
        <color indexed="64"/>
      </right>
      <top style="thin">
        <color indexed="64"/>
      </top>
      <bottom style="thin">
        <color indexed="64"/>
      </bottom>
      <diagonal/>
    </border>
    <border>
      <left/>
      <right/>
      <top/>
      <bottom style="thin">
        <color auto="1"/>
      </bottom>
      <diagonal/>
    </border>
    <border>
      <left/>
      <right style="thin">
        <color auto="1"/>
      </right>
      <top/>
      <bottom/>
      <diagonal/>
    </border>
    <border>
      <left style="thin">
        <color indexed="64"/>
      </left>
      <right style="thin">
        <color indexed="64"/>
      </right>
      <top/>
      <bottom/>
      <diagonal/>
    </border>
    <border>
      <left style="thin">
        <color indexed="64"/>
      </left>
      <right style="thin">
        <color indexed="64"/>
      </right>
      <top style="thin">
        <color auto="1"/>
      </top>
      <bottom style="double">
        <color indexed="64"/>
      </bottom>
      <diagonal/>
    </border>
    <border>
      <left style="thin">
        <color auto="1"/>
      </left>
      <right/>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auto="1"/>
      </bottom>
      <diagonal/>
    </border>
    <border>
      <left style="thin">
        <color auto="1"/>
      </left>
      <right/>
      <top style="double">
        <color indexed="64"/>
      </top>
      <bottom style="thin">
        <color auto="1"/>
      </bottom>
      <diagonal/>
    </border>
    <border>
      <left style="thin">
        <color indexed="64"/>
      </left>
      <right/>
      <top style="thin">
        <color auto="1"/>
      </top>
      <bottom style="double">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bottom style="medium">
        <color indexed="64"/>
      </bottom>
      <diagonal/>
    </border>
    <border>
      <left style="thin">
        <color indexed="64"/>
      </left>
      <right style="thin">
        <color indexed="64"/>
      </right>
      <top style="medium">
        <color indexed="64"/>
      </top>
      <bottom style="thin">
        <color auto="1"/>
      </bottom>
      <diagonal/>
    </border>
    <border>
      <left style="thin">
        <color indexed="64"/>
      </left>
      <right style="medium">
        <color indexed="64"/>
      </right>
      <top style="medium">
        <color indexed="64"/>
      </top>
      <bottom style="thin">
        <color auto="1"/>
      </bottom>
      <diagonal/>
    </border>
    <border>
      <left style="medium">
        <color indexed="64"/>
      </left>
      <right/>
      <top style="thin">
        <color auto="1"/>
      </top>
      <bottom style="medium">
        <color indexed="64"/>
      </bottom>
      <diagonal/>
    </border>
    <border>
      <left style="thin">
        <color indexed="64"/>
      </left>
      <right style="medium">
        <color indexed="64"/>
      </right>
      <top style="thin">
        <color auto="1"/>
      </top>
      <bottom style="medium">
        <color indexed="64"/>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thin">
        <color auto="1"/>
      </top>
      <bottom style="thin">
        <color auto="1"/>
      </bottom>
      <diagonal/>
    </border>
    <border>
      <left style="medium">
        <color indexed="64"/>
      </left>
      <right style="thin">
        <color auto="1"/>
      </right>
      <top/>
      <bottom style="thin">
        <color auto="1"/>
      </bottom>
      <diagonal/>
    </border>
    <border>
      <left style="medium">
        <color indexed="64"/>
      </left>
      <right style="thin">
        <color theme="0" tint="-0.34998626667073579"/>
      </right>
      <top style="thin">
        <color theme="0" tint="-0.34998626667073579"/>
      </top>
      <bottom style="thin">
        <color theme="0" tint="-0.34998626667073579"/>
      </bottom>
      <diagonal/>
    </border>
    <border>
      <left style="medium">
        <color indexed="64"/>
      </left>
      <right style="thin">
        <color indexed="64"/>
      </right>
      <top style="thin">
        <color auto="1"/>
      </top>
      <bottom style="double">
        <color indexed="64"/>
      </bottom>
      <diagonal/>
    </border>
    <border>
      <left style="thin">
        <color auto="1"/>
      </left>
      <right style="medium">
        <color indexed="64"/>
      </right>
      <top style="thin">
        <color auto="1"/>
      </top>
      <bottom style="double">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style="thick">
        <color indexed="64"/>
      </top>
      <bottom style="thick">
        <color indexed="64"/>
      </bottom>
      <diagonal/>
    </border>
    <border>
      <left/>
      <right style="medium">
        <color indexed="64"/>
      </right>
      <top style="thick">
        <color indexed="64"/>
      </top>
      <bottom style="thick">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right style="medium">
        <color indexed="64"/>
      </right>
      <top style="thick">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s>
  <cellStyleXfs count="3">
    <xf numFmtId="0" fontId="0" fillId="0" borderId="0"/>
    <xf numFmtId="44" fontId="2" fillId="0" borderId="0" applyFont="0" applyFill="0" applyBorder="0" applyAlignment="0" applyProtection="0"/>
    <xf numFmtId="0" fontId="34" fillId="0" borderId="0" applyNumberFormat="0" applyFill="0" applyBorder="0" applyAlignment="0" applyProtection="0"/>
  </cellStyleXfs>
  <cellXfs count="146">
    <xf numFmtId="0" fontId="0" fillId="0" borderId="0" xfId="0"/>
    <xf numFmtId="0" fontId="4" fillId="0" borderId="0" xfId="0" applyFont="1" applyAlignment="1">
      <alignment horizontal="left" vertical="center"/>
    </xf>
    <xf numFmtId="0" fontId="5" fillId="0" borderId="0" xfId="0" applyFont="1" applyAlignment="1">
      <alignment horizontal="left" vertical="center"/>
    </xf>
    <xf numFmtId="44" fontId="4" fillId="0" borderId="0" xfId="1" applyFont="1" applyAlignment="1">
      <alignment horizontal="left" vertical="center"/>
    </xf>
    <xf numFmtId="0" fontId="4" fillId="0" borderId="0" xfId="0" applyFont="1" applyAlignment="1">
      <alignment horizontal="right" vertical="center"/>
    </xf>
    <xf numFmtId="0" fontId="1" fillId="0" borderId="0" xfId="0" applyFont="1" applyAlignment="1">
      <alignment horizontal="center" vertical="top" wrapText="1"/>
    </xf>
    <xf numFmtId="0" fontId="1" fillId="0" borderId="0" xfId="0" applyFont="1" applyAlignment="1">
      <alignment vertical="top" wrapText="1"/>
    </xf>
    <xf numFmtId="0" fontId="4" fillId="0" borderId="0" xfId="0" applyFont="1" applyAlignment="1">
      <alignment horizontal="center" vertical="center"/>
    </xf>
    <xf numFmtId="0" fontId="6" fillId="2" borderId="0" xfId="0" applyFont="1" applyFill="1" applyAlignment="1">
      <alignment vertical="center" wrapText="1"/>
    </xf>
    <xf numFmtId="0" fontId="4" fillId="0" borderId="0" xfId="0" applyFont="1" applyAlignment="1" applyProtection="1">
      <alignment horizontal="left" vertical="center"/>
      <protection locked="0"/>
    </xf>
    <xf numFmtId="0" fontId="9" fillId="2" borderId="0" xfId="0" applyFont="1" applyFill="1" applyAlignment="1">
      <alignment horizontal="left" vertical="center"/>
    </xf>
    <xf numFmtId="0" fontId="9" fillId="0" borderId="0" xfId="0" applyFont="1" applyAlignment="1">
      <alignment horizontal="left" vertical="center"/>
    </xf>
    <xf numFmtId="44" fontId="9" fillId="2" borderId="0" xfId="1" applyFont="1" applyFill="1" applyBorder="1" applyAlignment="1">
      <alignment horizontal="right" vertical="center" wrapText="1"/>
    </xf>
    <xf numFmtId="0" fontId="11" fillId="0" borderId="0" xfId="0" applyFont="1" applyAlignment="1">
      <alignment horizontal="center" vertical="center"/>
    </xf>
    <xf numFmtId="0" fontId="14" fillId="2" borderId="0" xfId="0" applyFont="1" applyFill="1" applyAlignment="1">
      <alignment vertical="center"/>
    </xf>
    <xf numFmtId="0" fontId="12" fillId="0" borderId="0" xfId="0" applyFont="1" applyAlignment="1">
      <alignment horizontal="center" vertical="center" wrapText="1"/>
    </xf>
    <xf numFmtId="0" fontId="3" fillId="0" borderId="0" xfId="0" applyFont="1" applyAlignment="1">
      <alignment horizontal="center" vertical="center" wrapText="1"/>
    </xf>
    <xf numFmtId="165" fontId="13" fillId="2" borderId="7" xfId="0" applyNumberFormat="1" applyFont="1" applyFill="1" applyBorder="1" applyAlignment="1">
      <alignment horizontal="right" vertical="center"/>
    </xf>
    <xf numFmtId="0" fontId="15" fillId="2" borderId="3" xfId="0" applyFont="1" applyFill="1" applyBorder="1" applyAlignment="1">
      <alignment horizontal="right" vertical="center"/>
    </xf>
    <xf numFmtId="0" fontId="18" fillId="2" borderId="0" xfId="0" applyFont="1" applyFill="1" applyAlignment="1">
      <alignment horizontal="right" vertical="center"/>
    </xf>
    <xf numFmtId="0" fontId="7" fillId="2" borderId="14" xfId="0" applyFont="1" applyFill="1" applyBorder="1" applyAlignment="1">
      <alignment vertical="center" wrapText="1"/>
    </xf>
    <xf numFmtId="0" fontId="7" fillId="2" borderId="20" xfId="0" applyFont="1" applyFill="1" applyBorder="1" applyAlignment="1">
      <alignment vertical="center" wrapText="1"/>
    </xf>
    <xf numFmtId="0" fontId="16" fillId="0" borderId="37" xfId="0" applyFont="1" applyBorder="1" applyAlignment="1">
      <alignment horizontal="center" vertical="center" wrapText="1"/>
    </xf>
    <xf numFmtId="0" fontId="16" fillId="0" borderId="21" xfId="0" applyFont="1" applyBorder="1" applyAlignment="1">
      <alignment horizontal="center" vertical="center" wrapText="1"/>
    </xf>
    <xf numFmtId="0" fontId="13" fillId="2" borderId="0" xfId="0" applyFont="1" applyFill="1" applyAlignment="1">
      <alignment horizontal="left" vertical="center"/>
    </xf>
    <xf numFmtId="0" fontId="8" fillId="2" borderId="4"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6" xfId="0" applyFont="1" applyFill="1" applyBorder="1" applyAlignment="1">
      <alignment horizontal="center" vertical="center" wrapText="1"/>
    </xf>
    <xf numFmtId="44" fontId="9" fillId="2" borderId="1" xfId="1" applyFont="1" applyFill="1" applyBorder="1" applyAlignment="1">
      <alignment horizontal="right" vertical="center" wrapText="1"/>
    </xf>
    <xf numFmtId="44" fontId="9" fillId="2" borderId="12" xfId="0" applyNumberFormat="1" applyFont="1" applyFill="1" applyBorder="1" applyAlignment="1">
      <alignment horizontal="right" vertical="center"/>
    </xf>
    <xf numFmtId="0" fontId="8" fillId="2" borderId="22" xfId="0" applyFont="1" applyFill="1" applyBorder="1" applyAlignment="1">
      <alignment horizontal="center" vertical="center" wrapText="1"/>
    </xf>
    <xf numFmtId="0" fontId="8" fillId="2" borderId="21" xfId="0" applyFont="1" applyFill="1" applyBorder="1" applyAlignment="1">
      <alignment horizontal="center" vertical="center" wrapText="1"/>
    </xf>
    <xf numFmtId="44" fontId="9" fillId="2" borderId="21" xfId="1" applyFont="1" applyFill="1" applyBorder="1" applyAlignment="1">
      <alignment horizontal="right" vertical="center" wrapText="1"/>
    </xf>
    <xf numFmtId="44" fontId="9" fillId="2" borderId="25" xfId="0" applyNumberFormat="1" applyFont="1" applyFill="1" applyBorder="1" applyAlignment="1">
      <alignment horizontal="right" vertical="center"/>
    </xf>
    <xf numFmtId="0" fontId="25" fillId="0" borderId="24" xfId="0" applyFont="1" applyBorder="1" applyAlignment="1">
      <alignment horizontal="center" vertical="center" wrapText="1"/>
    </xf>
    <xf numFmtId="0" fontId="25" fillId="0" borderId="36" xfId="0" applyFont="1" applyBorder="1" applyAlignment="1">
      <alignment horizontal="center" vertical="center" wrapText="1"/>
    </xf>
    <xf numFmtId="44" fontId="25" fillId="0" borderId="24" xfId="1" applyFont="1" applyFill="1" applyBorder="1" applyAlignment="1" applyProtection="1">
      <alignment horizontal="center" vertical="center" wrapText="1"/>
    </xf>
    <xf numFmtId="164" fontId="25" fillId="0" borderId="25" xfId="0" applyNumberFormat="1" applyFont="1" applyBorder="1" applyAlignment="1">
      <alignment horizontal="center" vertical="center" wrapText="1"/>
    </xf>
    <xf numFmtId="0" fontId="8" fillId="2" borderId="5" xfId="0" applyFont="1" applyFill="1" applyBorder="1" applyAlignment="1">
      <alignment horizontal="center" vertical="center" wrapText="1"/>
    </xf>
    <xf numFmtId="44" fontId="9" fillId="2" borderId="6" xfId="1" applyFont="1" applyFill="1" applyBorder="1" applyAlignment="1">
      <alignment horizontal="right" vertical="center" wrapText="1"/>
    </xf>
    <xf numFmtId="44" fontId="9" fillId="2" borderId="2" xfId="1" applyFont="1" applyFill="1" applyBorder="1" applyAlignment="1">
      <alignment horizontal="right" vertical="center" wrapText="1"/>
    </xf>
    <xf numFmtId="0" fontId="8" fillId="2" borderId="18"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2" xfId="0" applyFont="1" applyFill="1" applyBorder="1" applyAlignment="1">
      <alignment horizontal="center" vertical="center" wrapText="1"/>
    </xf>
    <xf numFmtId="44" fontId="9" fillId="2" borderId="18" xfId="1" applyFont="1" applyFill="1" applyBorder="1" applyAlignment="1">
      <alignment horizontal="right" vertical="center" wrapText="1"/>
    </xf>
    <xf numFmtId="0" fontId="8"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44" fontId="9" fillId="2" borderId="17" xfId="1" applyFont="1" applyFill="1" applyBorder="1" applyAlignment="1">
      <alignment horizontal="right" vertical="center" wrapText="1"/>
    </xf>
    <xf numFmtId="0" fontId="8" fillId="2" borderId="11" xfId="0" applyFont="1" applyFill="1" applyBorder="1" applyAlignment="1">
      <alignment horizontal="center" vertical="center" wrapText="1"/>
    </xf>
    <xf numFmtId="44" fontId="9" fillId="2" borderId="11" xfId="1" applyFont="1" applyFill="1" applyBorder="1" applyAlignment="1">
      <alignment horizontal="right" vertical="center" wrapText="1"/>
    </xf>
    <xf numFmtId="44" fontId="9" fillId="2" borderId="1" xfId="1" applyFont="1" applyFill="1" applyBorder="1" applyAlignment="1" applyProtection="1">
      <alignment horizontal="right" vertical="center" wrapText="1"/>
    </xf>
    <xf numFmtId="0" fontId="13" fillId="0" borderId="33" xfId="0" applyFont="1" applyBorder="1" applyAlignment="1">
      <alignment horizontal="left" vertical="center" wrapText="1"/>
    </xf>
    <xf numFmtId="0" fontId="13" fillId="0" borderId="34" xfId="0" applyFont="1" applyBorder="1" applyAlignment="1">
      <alignment vertical="center" wrapText="1"/>
    </xf>
    <xf numFmtId="0" fontId="13" fillId="0" borderId="35" xfId="0" applyFont="1" applyBorder="1" applyAlignment="1">
      <alignment vertical="center" wrapText="1"/>
    </xf>
    <xf numFmtId="0" fontId="9" fillId="0" borderId="14" xfId="0" applyFont="1" applyBorder="1" applyAlignment="1">
      <alignment horizontal="left" vertical="center" wrapText="1"/>
    </xf>
    <xf numFmtId="0" fontId="8" fillId="0" borderId="1" xfId="0" applyFont="1" applyBorder="1" applyAlignment="1">
      <alignment horizontal="center" vertical="center" wrapText="1"/>
    </xf>
    <xf numFmtId="0" fontId="28" fillId="0" borderId="1" xfId="0" applyFont="1" applyBorder="1" applyAlignment="1">
      <alignment vertical="center" wrapText="1"/>
    </xf>
    <xf numFmtId="0" fontId="8" fillId="2" borderId="0" xfId="0" applyFont="1" applyFill="1" applyAlignment="1">
      <alignment horizontal="center" vertical="center" wrapText="1"/>
    </xf>
    <xf numFmtId="0" fontId="16" fillId="0" borderId="23" xfId="0" applyFont="1" applyBorder="1" applyAlignment="1">
      <alignment horizontal="center" vertical="center" wrapText="1"/>
    </xf>
    <xf numFmtId="0" fontId="16" fillId="0" borderId="22" xfId="0" applyFont="1" applyBorder="1" applyAlignment="1">
      <alignment horizontal="center" vertical="center" wrapText="1"/>
    </xf>
    <xf numFmtId="0" fontId="10" fillId="2" borderId="0" xfId="0" applyFont="1" applyFill="1" applyAlignment="1">
      <alignment vertical="center"/>
    </xf>
    <xf numFmtId="0" fontId="9" fillId="2" borderId="0" xfId="0" applyFont="1" applyFill="1" applyAlignment="1">
      <alignment vertical="center"/>
    </xf>
    <xf numFmtId="0" fontId="25" fillId="0" borderId="42" xfId="0" applyFont="1" applyBorder="1" applyAlignment="1">
      <alignment horizontal="center" vertical="center" wrapText="1"/>
    </xf>
    <xf numFmtId="0" fontId="25" fillId="2" borderId="14" xfId="0" applyFont="1" applyFill="1" applyBorder="1" applyAlignment="1">
      <alignment vertical="center" wrapText="1"/>
    </xf>
    <xf numFmtId="0" fontId="7" fillId="2" borderId="44" xfId="0" applyFont="1" applyFill="1" applyBorder="1" applyAlignment="1">
      <alignment vertical="center" wrapText="1"/>
    </xf>
    <xf numFmtId="0" fontId="27" fillId="2" borderId="45" xfId="0" applyFont="1" applyFill="1" applyBorder="1" applyAlignment="1">
      <alignment horizontal="left" vertical="center" wrapText="1"/>
    </xf>
    <xf numFmtId="44" fontId="17" fillId="2" borderId="12" xfId="0" applyNumberFormat="1" applyFont="1" applyFill="1" applyBorder="1" applyAlignment="1">
      <alignment horizontal="right" vertical="center"/>
    </xf>
    <xf numFmtId="0" fontId="7" fillId="2" borderId="43" xfId="0" applyFont="1" applyFill="1" applyBorder="1" applyAlignment="1">
      <alignment vertical="center" wrapText="1"/>
    </xf>
    <xf numFmtId="0" fontId="27" fillId="2" borderId="14" xfId="0" applyFont="1" applyFill="1" applyBorder="1" applyAlignment="1">
      <alignment vertical="center" wrapText="1"/>
    </xf>
    <xf numFmtId="0" fontId="27" fillId="2" borderId="14" xfId="0" applyFont="1" applyFill="1" applyBorder="1" applyAlignment="1">
      <alignment vertical="center"/>
    </xf>
    <xf numFmtId="0" fontId="29" fillId="0" borderId="14" xfId="0" applyFont="1" applyBorder="1" applyAlignment="1">
      <alignment horizontal="left" vertical="center"/>
    </xf>
    <xf numFmtId="0" fontId="7" fillId="2" borderId="46" xfId="0" applyFont="1" applyFill="1" applyBorder="1" applyAlignment="1">
      <alignment vertical="center" wrapText="1"/>
    </xf>
    <xf numFmtId="44" fontId="9" fillId="2" borderId="47" xfId="0" applyNumberFormat="1" applyFont="1" applyFill="1" applyBorder="1" applyAlignment="1">
      <alignment horizontal="right" vertical="center"/>
    </xf>
    <xf numFmtId="0" fontId="7" fillId="2" borderId="48" xfId="0" applyFont="1" applyFill="1" applyBorder="1" applyAlignment="1">
      <alignment vertical="center" wrapText="1"/>
    </xf>
    <xf numFmtId="0" fontId="7" fillId="2" borderId="29" xfId="0" applyFont="1" applyFill="1" applyBorder="1" applyAlignment="1">
      <alignment vertical="center" wrapText="1"/>
    </xf>
    <xf numFmtId="0" fontId="25" fillId="2" borderId="49" xfId="0" applyFont="1" applyFill="1" applyBorder="1" applyAlignment="1">
      <alignment vertical="center" wrapText="1"/>
    </xf>
    <xf numFmtId="165" fontId="9" fillId="2" borderId="50" xfId="0" applyNumberFormat="1" applyFont="1" applyFill="1" applyBorder="1" applyAlignment="1">
      <alignment horizontal="right" vertical="center"/>
    </xf>
    <xf numFmtId="0" fontId="7" fillId="2" borderId="51" xfId="0" applyFont="1" applyFill="1" applyBorder="1" applyAlignment="1">
      <alignment vertical="center" wrapText="1"/>
    </xf>
    <xf numFmtId="165" fontId="9" fillId="2" borderId="3" xfId="0" applyNumberFormat="1" applyFont="1" applyFill="1" applyBorder="1" applyAlignment="1">
      <alignment horizontal="right" vertical="center"/>
    </xf>
    <xf numFmtId="0" fontId="28" fillId="0" borderId="14" xfId="0" applyFont="1" applyBorder="1" applyAlignment="1">
      <alignment horizontal="left" vertical="center" wrapText="1"/>
    </xf>
    <xf numFmtId="0" fontId="18" fillId="2" borderId="3" xfId="0" applyFont="1" applyFill="1" applyBorder="1" applyAlignment="1">
      <alignment horizontal="right" vertical="center"/>
    </xf>
    <xf numFmtId="0" fontId="13" fillId="0" borderId="41" xfId="0" applyFont="1" applyBorder="1" applyAlignment="1">
      <alignment vertical="center" wrapText="1"/>
    </xf>
    <xf numFmtId="0" fontId="9" fillId="0" borderId="44" xfId="0" applyFont="1" applyBorder="1" applyAlignment="1">
      <alignment horizontal="left" vertical="center" wrapText="1"/>
    </xf>
    <xf numFmtId="44" fontId="9" fillId="2" borderId="0" xfId="0" applyNumberFormat="1" applyFont="1" applyFill="1" applyAlignment="1">
      <alignment horizontal="left" vertical="center"/>
    </xf>
    <xf numFmtId="44" fontId="13" fillId="2" borderId="0" xfId="0" applyNumberFormat="1" applyFont="1" applyFill="1" applyAlignment="1">
      <alignment horizontal="left" vertical="center"/>
    </xf>
    <xf numFmtId="44" fontId="9" fillId="2" borderId="60" xfId="1" applyFont="1" applyFill="1" applyBorder="1" applyAlignment="1">
      <alignment horizontal="right" vertical="center" wrapText="1"/>
    </xf>
    <xf numFmtId="0" fontId="7" fillId="0" borderId="37" xfId="0" applyFont="1" applyBorder="1" applyAlignment="1">
      <alignment horizontal="left" vertical="center" wrapText="1"/>
    </xf>
    <xf numFmtId="0" fontId="7" fillId="0" borderId="38" xfId="0" applyFont="1" applyBorder="1" applyAlignment="1">
      <alignment horizontal="left" vertical="center" wrapText="1"/>
    </xf>
    <xf numFmtId="0" fontId="7" fillId="0" borderId="21" xfId="0" applyFont="1" applyBorder="1" applyAlignment="1">
      <alignment horizontal="left" vertical="center" wrapText="1"/>
    </xf>
    <xf numFmtId="0" fontId="7" fillId="0" borderId="40" xfId="0" applyFont="1" applyBorder="1" applyAlignment="1">
      <alignment horizontal="left" vertical="center" wrapText="1"/>
    </xf>
    <xf numFmtId="0" fontId="21" fillId="3" borderId="49" xfId="0" applyFont="1" applyFill="1" applyBorder="1" applyAlignment="1">
      <alignment horizontal="center" vertical="center" wrapText="1"/>
    </xf>
    <xf numFmtId="0" fontId="21" fillId="3" borderId="11" xfId="0" applyFont="1" applyFill="1" applyBorder="1" applyAlignment="1">
      <alignment horizontal="center" vertical="center" wrapText="1"/>
    </xf>
    <xf numFmtId="0" fontId="21" fillId="3" borderId="50" xfId="0" applyFont="1" applyFill="1" applyBorder="1" applyAlignment="1">
      <alignment horizontal="center" vertical="center" wrapText="1"/>
    </xf>
    <xf numFmtId="0" fontId="19" fillId="2" borderId="43" xfId="0" applyFont="1" applyFill="1" applyBorder="1" applyAlignment="1">
      <alignment horizontal="right" vertical="center" wrapText="1"/>
    </xf>
    <xf numFmtId="0" fontId="19" fillId="2" borderId="8" xfId="0" applyFont="1" applyFill="1" applyBorder="1" applyAlignment="1">
      <alignment horizontal="right" vertical="center" wrapText="1"/>
    </xf>
    <xf numFmtId="0" fontId="19" fillId="2" borderId="5" xfId="0" applyFont="1" applyFill="1" applyBorder="1" applyAlignment="1">
      <alignment horizontal="right" vertical="center" wrapText="1"/>
    </xf>
    <xf numFmtId="0" fontId="3" fillId="3" borderId="43" xfId="2" applyFont="1" applyFill="1" applyBorder="1" applyAlignment="1">
      <alignment horizontal="center" vertical="center" wrapText="1"/>
    </xf>
    <xf numFmtId="0" fontId="3" fillId="3" borderId="8" xfId="2" applyFont="1" applyFill="1" applyBorder="1" applyAlignment="1">
      <alignment horizontal="center" vertical="center" wrapText="1"/>
    </xf>
    <xf numFmtId="0" fontId="3" fillId="3" borderId="13" xfId="2" applyFont="1" applyFill="1" applyBorder="1" applyAlignment="1">
      <alignment horizontal="center" vertical="center" wrapText="1"/>
    </xf>
    <xf numFmtId="0" fontId="26" fillId="3" borderId="43" xfId="0" applyFont="1" applyFill="1" applyBorder="1" applyAlignment="1">
      <alignment horizontal="center" vertical="center" wrapText="1"/>
    </xf>
    <xf numFmtId="0" fontId="26" fillId="3" borderId="8"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7" fillId="0" borderId="39" xfId="0" applyFont="1" applyBorder="1" applyAlignment="1">
      <alignment vertical="center" wrapText="1"/>
    </xf>
    <xf numFmtId="0" fontId="7" fillId="0" borderId="28" xfId="0" applyFont="1" applyBorder="1" applyAlignment="1">
      <alignment vertical="center" wrapText="1"/>
    </xf>
    <xf numFmtId="0" fontId="7" fillId="0" borderId="57" xfId="0" applyFont="1" applyBorder="1" applyAlignment="1">
      <alignment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58" xfId="0" applyFont="1" applyBorder="1" applyAlignment="1">
      <alignment horizontal="center" vertical="center" wrapText="1"/>
    </xf>
    <xf numFmtId="0" fontId="9" fillId="0" borderId="59" xfId="0" applyFont="1" applyBorder="1" applyAlignment="1">
      <alignment horizontal="center" vertical="center" wrapText="1"/>
    </xf>
    <xf numFmtId="0" fontId="9" fillId="0" borderId="19" xfId="0" applyFont="1" applyBorder="1" applyAlignment="1">
      <alignment horizontal="left" vertical="center" wrapText="1"/>
    </xf>
    <xf numFmtId="0" fontId="9" fillId="0" borderId="15" xfId="0" applyFont="1" applyBorder="1" applyAlignment="1">
      <alignment horizontal="left" vertical="center" wrapText="1"/>
    </xf>
    <xf numFmtId="0" fontId="9" fillId="0" borderId="9" xfId="0" applyFont="1" applyBorder="1" applyAlignment="1">
      <alignment horizontal="left" vertical="center" wrapText="1"/>
    </xf>
    <xf numFmtId="0" fontId="9" fillId="0" borderId="4" xfId="0" applyFont="1" applyBorder="1" applyAlignment="1">
      <alignment horizontal="left" vertical="center" wrapText="1"/>
    </xf>
    <xf numFmtId="0" fontId="9" fillId="0" borderId="8" xfId="0" applyFont="1" applyBorder="1" applyAlignment="1">
      <alignment horizontal="left" vertical="center" wrapText="1"/>
    </xf>
    <xf numFmtId="0" fontId="9" fillId="0" borderId="5" xfId="0" applyFont="1" applyBorder="1" applyAlignment="1">
      <alignment horizontal="left" vertical="center" wrapText="1"/>
    </xf>
    <xf numFmtId="0" fontId="7" fillId="3" borderId="54" xfId="0" applyFont="1" applyFill="1" applyBorder="1" applyAlignment="1">
      <alignment horizontal="center" vertical="top" wrapText="1"/>
    </xf>
    <xf numFmtId="0" fontId="7" fillId="3" borderId="55" xfId="0" applyFont="1" applyFill="1" applyBorder="1" applyAlignment="1">
      <alignment horizontal="center" vertical="top" wrapText="1"/>
    </xf>
    <xf numFmtId="0" fontId="7" fillId="3" borderId="56" xfId="0" applyFont="1" applyFill="1" applyBorder="1" applyAlignment="1">
      <alignment horizontal="center" vertical="top" wrapText="1"/>
    </xf>
    <xf numFmtId="0" fontId="25" fillId="0" borderId="30" xfId="0" applyFont="1" applyBorder="1" applyAlignment="1">
      <alignment horizontal="right" vertical="center" wrapText="1"/>
    </xf>
    <xf numFmtId="0" fontId="25" fillId="0" borderId="26" xfId="0" applyFont="1" applyBorder="1" applyAlignment="1">
      <alignment horizontal="right" vertical="center" wrapText="1"/>
    </xf>
    <xf numFmtId="0" fontId="25" fillId="0" borderId="39" xfId="0" applyFont="1" applyBorder="1" applyAlignment="1">
      <alignment horizontal="right" vertical="center" wrapText="1"/>
    </xf>
    <xf numFmtId="0" fontId="25" fillId="0" borderId="28" xfId="0" applyFont="1" applyBorder="1" applyAlignment="1">
      <alignment horizontal="right" vertical="center" wrapText="1"/>
    </xf>
    <xf numFmtId="0" fontId="33" fillId="3" borderId="30" xfId="0" applyFont="1" applyFill="1" applyBorder="1" applyAlignment="1">
      <alignment horizontal="center" vertical="center" wrapText="1"/>
    </xf>
    <xf numFmtId="0" fontId="33" fillId="3" borderId="26" xfId="0" applyFont="1" applyFill="1" applyBorder="1" applyAlignment="1">
      <alignment horizontal="center" vertical="center" wrapText="1"/>
    </xf>
    <xf numFmtId="0" fontId="33" fillId="3" borderId="27" xfId="0" applyFont="1" applyFill="1" applyBorder="1" applyAlignment="1">
      <alignment horizontal="center" vertical="center" wrapText="1"/>
    </xf>
    <xf numFmtId="0" fontId="22" fillId="0" borderId="52" xfId="0" applyFont="1" applyBorder="1" applyAlignment="1">
      <alignment horizontal="center" vertical="top" wrapText="1"/>
    </xf>
    <xf numFmtId="0" fontId="22" fillId="0" borderId="10" xfId="0" applyFont="1" applyBorder="1" applyAlignment="1">
      <alignment horizontal="center" vertical="top" wrapText="1"/>
    </xf>
    <xf numFmtId="0" fontId="22" fillId="0" borderId="53" xfId="0" applyFont="1" applyBorder="1" applyAlignment="1">
      <alignment horizontal="center" vertical="top" wrapText="1"/>
    </xf>
    <xf numFmtId="0" fontId="7" fillId="3" borderId="52" xfId="0" applyFont="1" applyFill="1" applyBorder="1" applyAlignment="1">
      <alignment horizontal="center" vertical="top" wrapText="1"/>
    </xf>
    <xf numFmtId="0" fontId="7" fillId="3" borderId="10" xfId="0" applyFont="1" applyFill="1" applyBorder="1" applyAlignment="1">
      <alignment horizontal="center" vertical="top" wrapText="1"/>
    </xf>
    <xf numFmtId="0" fontId="7" fillId="3" borderId="53" xfId="0" applyFont="1" applyFill="1" applyBorder="1" applyAlignment="1">
      <alignment horizontal="center" vertical="top" wrapText="1"/>
    </xf>
    <xf numFmtId="0" fontId="7" fillId="2" borderId="43" xfId="0" applyFont="1" applyFill="1" applyBorder="1" applyAlignment="1">
      <alignment horizontal="right" vertical="center" wrapText="1"/>
    </xf>
    <xf numFmtId="0" fontId="7" fillId="2" borderId="8" xfId="0" applyFont="1" applyFill="1" applyBorder="1" applyAlignment="1">
      <alignment horizontal="right" vertical="center" wrapText="1"/>
    </xf>
    <xf numFmtId="0" fontId="7" fillId="2" borderId="5" xfId="0" applyFont="1" applyFill="1" applyBorder="1" applyAlignment="1">
      <alignment horizontal="right" vertical="center" wrapText="1"/>
    </xf>
    <xf numFmtId="0" fontId="35" fillId="3" borderId="43" xfId="2" applyFont="1" applyFill="1" applyBorder="1" applyAlignment="1">
      <alignment horizontal="center" vertical="center" wrapText="1"/>
    </xf>
    <xf numFmtId="0" fontId="35" fillId="3" borderId="8" xfId="2" applyFont="1" applyFill="1" applyBorder="1" applyAlignment="1">
      <alignment horizontal="center" vertical="center" wrapText="1"/>
    </xf>
    <xf numFmtId="0" fontId="35" fillId="3" borderId="13" xfId="2" applyFont="1" applyFill="1" applyBorder="1" applyAlignment="1">
      <alignment horizontal="center" vertical="center" wrapText="1"/>
    </xf>
    <xf numFmtId="0" fontId="33" fillId="3" borderId="43"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24" fillId="2" borderId="0" xfId="0" applyFont="1" applyFill="1" applyAlignment="1" applyProtection="1">
      <alignment horizontal="center" vertical="center"/>
      <protection locked="0"/>
    </xf>
    <xf numFmtId="0" fontId="24" fillId="2" borderId="51" xfId="0" applyFont="1" applyFill="1" applyBorder="1" applyAlignment="1" applyProtection="1">
      <alignment horizontal="center" vertical="center"/>
      <protection locked="0"/>
    </xf>
    <xf numFmtId="0" fontId="7" fillId="2" borderId="39" xfId="0" applyFont="1" applyFill="1" applyBorder="1" applyAlignment="1">
      <alignment horizontal="right" vertical="center" wrapText="1"/>
    </xf>
    <xf numFmtId="0" fontId="7" fillId="2" borderId="28" xfId="0" applyFont="1" applyFill="1" applyBorder="1" applyAlignment="1">
      <alignment horizontal="right" vertical="center" wrapText="1"/>
    </xf>
    <xf numFmtId="0" fontId="7" fillId="2" borderId="57" xfId="0" applyFont="1" applyFill="1" applyBorder="1" applyAlignment="1">
      <alignment horizontal="right" vertical="center" wrapText="1"/>
    </xf>
  </cellXfs>
  <cellStyles count="3">
    <cellStyle name="Lien hypertexte" xfId="2" builtinId="8"/>
    <cellStyle name="Monétaire" xfId="1" builtinId="4"/>
    <cellStyle name="Normal" xfId="0" builtinId="0"/>
  </cellStyles>
  <dxfs count="0"/>
  <tableStyles count="0" defaultTableStyle="TableStyleMedium2" defaultPivotStyle="PivotStyleLight16"/>
  <colors>
    <mruColors>
      <color rgb="FF943434"/>
      <color rgb="FFEDEBE0"/>
      <color rgb="FF65B3F3"/>
      <color rgb="FFFAE65E"/>
      <color rgb="FF29BB41"/>
      <color rgb="FFF0DF5E"/>
      <color rgb="FFFAF40A"/>
      <color rgb="FFA9EF93"/>
      <color rgb="FFB6DDA5"/>
      <color rgb="FF35C8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6.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5.png"/><Relationship Id="rId5" Type="http://schemas.openxmlformats.org/officeDocument/2006/relationships/image" Target="../media/image4.png"/><Relationship Id="rId4" Type="http://schemas.microsoft.com/office/2007/relationships/hdphoto" Target="../media/hdphoto1.wdp"/></Relationships>
</file>

<file path=xl/drawings/drawing1.xml><?xml version="1.0" encoding="utf-8"?>
<xdr:wsDr xmlns:xdr="http://schemas.openxmlformats.org/drawingml/2006/spreadsheetDrawing" xmlns:a="http://schemas.openxmlformats.org/drawingml/2006/main">
  <xdr:twoCellAnchor editAs="oneCell">
    <xdr:from>
      <xdr:col>0</xdr:col>
      <xdr:colOff>210457</xdr:colOff>
      <xdr:row>7</xdr:row>
      <xdr:rowOff>56607</xdr:rowOff>
    </xdr:from>
    <xdr:to>
      <xdr:col>0</xdr:col>
      <xdr:colOff>598715</xdr:colOff>
      <xdr:row>7</xdr:row>
      <xdr:rowOff>444865</xdr:rowOff>
    </xdr:to>
    <xdr:pic>
      <xdr:nvPicPr>
        <xdr:cNvPr id="8" name="Image 7">
          <a:extLst>
            <a:ext uri="{FF2B5EF4-FFF2-40B4-BE49-F238E27FC236}">
              <a16:creationId xmlns:a16="http://schemas.microsoft.com/office/drawing/2014/main" id="{286E516D-39B9-AE79-B1E4-ECE3742BD722}"/>
            </a:ext>
          </a:extLst>
        </xdr:cNvPr>
        <xdr:cNvPicPr>
          <a:picLocks noChangeAspect="1"/>
        </xdr:cNvPicPr>
      </xdr:nvPicPr>
      <xdr:blipFill>
        <a:blip xmlns:r="http://schemas.openxmlformats.org/officeDocument/2006/relationships" r:embed="rId1"/>
        <a:stretch>
          <a:fillRect/>
        </a:stretch>
      </xdr:blipFill>
      <xdr:spPr>
        <a:xfrm>
          <a:off x="210457" y="5140236"/>
          <a:ext cx="388258" cy="388258"/>
        </a:xfrm>
        <a:prstGeom prst="rect">
          <a:avLst/>
        </a:prstGeom>
      </xdr:spPr>
    </xdr:pic>
    <xdr:clientData/>
  </xdr:twoCellAnchor>
  <xdr:twoCellAnchor editAs="oneCell">
    <xdr:from>
      <xdr:col>1</xdr:col>
      <xdr:colOff>183244</xdr:colOff>
      <xdr:row>7</xdr:row>
      <xdr:rowOff>48986</xdr:rowOff>
    </xdr:from>
    <xdr:to>
      <xdr:col>1</xdr:col>
      <xdr:colOff>712977</xdr:colOff>
      <xdr:row>7</xdr:row>
      <xdr:rowOff>413657</xdr:rowOff>
    </xdr:to>
    <xdr:pic>
      <xdr:nvPicPr>
        <xdr:cNvPr id="9" name="Image 8">
          <a:extLst>
            <a:ext uri="{FF2B5EF4-FFF2-40B4-BE49-F238E27FC236}">
              <a16:creationId xmlns:a16="http://schemas.microsoft.com/office/drawing/2014/main" id="{E29590D2-342C-F94D-CC7F-BC0B8DD5B133}"/>
            </a:ext>
          </a:extLst>
        </xdr:cNvPr>
        <xdr:cNvPicPr>
          <a:picLocks noChangeAspect="1"/>
        </xdr:cNvPicPr>
      </xdr:nvPicPr>
      <xdr:blipFill>
        <a:blip xmlns:r="http://schemas.openxmlformats.org/officeDocument/2006/relationships" r:embed="rId2"/>
        <a:stretch>
          <a:fillRect/>
        </a:stretch>
      </xdr:blipFill>
      <xdr:spPr>
        <a:xfrm>
          <a:off x="7639958" y="5132615"/>
          <a:ext cx="529733" cy="364671"/>
        </a:xfrm>
        <a:prstGeom prst="rect">
          <a:avLst/>
        </a:prstGeom>
      </xdr:spPr>
    </xdr:pic>
    <xdr:clientData/>
  </xdr:twoCellAnchor>
  <xdr:twoCellAnchor editAs="oneCell">
    <xdr:from>
      <xdr:col>0</xdr:col>
      <xdr:colOff>0</xdr:colOff>
      <xdr:row>174</xdr:row>
      <xdr:rowOff>190500</xdr:rowOff>
    </xdr:from>
    <xdr:to>
      <xdr:col>0</xdr:col>
      <xdr:colOff>541019</xdr:colOff>
      <xdr:row>174</xdr:row>
      <xdr:rowOff>552449</xdr:rowOff>
    </xdr:to>
    <xdr:pic>
      <xdr:nvPicPr>
        <xdr:cNvPr id="16" name="Image 15">
          <a:extLst>
            <a:ext uri="{FF2B5EF4-FFF2-40B4-BE49-F238E27FC236}">
              <a16:creationId xmlns:a16="http://schemas.microsoft.com/office/drawing/2014/main" id="{4B63644E-9A17-4197-9A25-1C3BBC249FD2}"/>
            </a:ext>
          </a:extLst>
        </xdr:cNvPr>
        <xdr:cNvPicPr>
          <a:picLocks noChangeAspect="1"/>
        </xdr:cNvPicPr>
      </xdr:nvPicPr>
      <xdr:blipFill>
        <a:blip xmlns:r="http://schemas.openxmlformats.org/officeDocument/2006/relationships" r:embed="rId2"/>
        <a:stretch>
          <a:fillRect/>
        </a:stretch>
      </xdr:blipFill>
      <xdr:spPr>
        <a:xfrm>
          <a:off x="355601" y="117957600"/>
          <a:ext cx="533399" cy="373379"/>
        </a:xfrm>
        <a:prstGeom prst="rect">
          <a:avLst/>
        </a:prstGeom>
      </xdr:spPr>
    </xdr:pic>
    <xdr:clientData/>
  </xdr:twoCellAnchor>
  <xdr:twoCellAnchor editAs="oneCell">
    <xdr:from>
      <xdr:col>0</xdr:col>
      <xdr:colOff>0</xdr:colOff>
      <xdr:row>173</xdr:row>
      <xdr:rowOff>152400</xdr:rowOff>
    </xdr:from>
    <xdr:to>
      <xdr:col>0</xdr:col>
      <xdr:colOff>500380</xdr:colOff>
      <xdr:row>173</xdr:row>
      <xdr:rowOff>668020</xdr:rowOff>
    </xdr:to>
    <xdr:pic>
      <xdr:nvPicPr>
        <xdr:cNvPr id="15" name="Image 14">
          <a:extLst>
            <a:ext uri="{FF2B5EF4-FFF2-40B4-BE49-F238E27FC236}">
              <a16:creationId xmlns:a16="http://schemas.microsoft.com/office/drawing/2014/main" id="{E5924BE9-6909-4D76-9F37-C2F3D4C2FBFA}"/>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4">
                  <a14:imgEffect>
                    <a14:backgroundRemoval t="10000" b="90000" l="10000" r="90000">
                      <a14:foregroundMark x1="31556" y1="41333" x2="30222" y2="54222"/>
                      <a14:foregroundMark x1="36000" y1="19556" x2="23556" y2="33778"/>
                      <a14:foregroundMark x1="23556" y1="33778" x2="20444" y2="48889"/>
                      <a14:foregroundMark x1="20444" y1="48889" x2="30222" y2="68000"/>
                      <a14:foregroundMark x1="30222" y1="68000" x2="37778" y2="21778"/>
                      <a14:foregroundMark x1="38222" y1="18222" x2="53778" y2="18222"/>
                      <a14:foregroundMark x1="53778" y1="18222" x2="63111" y2="31111"/>
                      <a14:foregroundMark x1="63111" y1="31111" x2="61778" y2="69778"/>
                      <a14:foregroundMark x1="61778" y1="69778" x2="49778" y2="81778"/>
                      <a14:foregroundMark x1="49778" y1="81778" x2="37778" y2="65333"/>
                      <a14:foregroundMark x1="37778" y1="65333" x2="37778" y2="18222"/>
                      <a14:foregroundMark x1="48000" y1="33778" x2="42222" y2="61333"/>
                      <a14:foregroundMark x1="51556" y1="36000" x2="51556" y2="60444"/>
                      <a14:foregroundMark x1="56889" y1="28444" x2="54667" y2="67556"/>
                      <a14:foregroundMark x1="54667" y1="67556" x2="29778" y2="71556"/>
                      <a14:foregroundMark x1="52000" y1="27556" x2="48000" y2="27111"/>
                      <a14:foregroundMark x1="58222" y1="18222" x2="60444" y2="22222"/>
                      <a14:foregroundMark x1="60889" y1="17333" x2="59111" y2="17778"/>
                      <a14:foregroundMark x1="40889" y1="73778" x2="55556" y2="83111"/>
                      <a14:foregroundMark x1="55556" y1="83111" x2="56444" y2="83111"/>
                      <a14:foregroundMark x1="60444" y1="79111" x2="57778" y2="84444"/>
                      <a14:foregroundMark x1="47111" y1="80444" x2="40000" y2="80444"/>
                      <a14:foregroundMark x1="38667" y1="78667" x2="24444" y2="61778"/>
                      <a14:foregroundMark x1="24444" y1="61778" x2="18222" y2="38667"/>
                      <a14:foregroundMark x1="17778" y1="52444" x2="24444" y2="70222"/>
                      <a14:foregroundMark x1="24444" y1="70222" x2="35556" y2="77333"/>
                      <a14:foregroundMark x1="38222" y1="83111" x2="58667" y2="85333"/>
                    </a14:backgroundRemoval>
                  </a14:imgEffect>
                </a14:imgLayer>
              </a14:imgProps>
            </a:ext>
          </a:extLst>
        </a:blip>
        <a:stretch>
          <a:fillRect/>
        </a:stretch>
      </xdr:blipFill>
      <xdr:spPr>
        <a:xfrm>
          <a:off x="355600" y="113855500"/>
          <a:ext cx="508000" cy="508000"/>
        </a:xfrm>
        <a:prstGeom prst="rect">
          <a:avLst/>
        </a:prstGeom>
      </xdr:spPr>
    </xdr:pic>
    <xdr:clientData/>
  </xdr:twoCellAnchor>
  <xdr:twoCellAnchor editAs="oneCell">
    <xdr:from>
      <xdr:col>0</xdr:col>
      <xdr:colOff>241468</xdr:colOff>
      <xdr:row>0</xdr:row>
      <xdr:rowOff>32657</xdr:rowOff>
    </xdr:from>
    <xdr:to>
      <xdr:col>0</xdr:col>
      <xdr:colOff>1157272</xdr:colOff>
      <xdr:row>0</xdr:row>
      <xdr:rowOff>601435</xdr:rowOff>
    </xdr:to>
    <xdr:pic>
      <xdr:nvPicPr>
        <xdr:cNvPr id="4" name="Image 3">
          <a:extLst>
            <a:ext uri="{FF2B5EF4-FFF2-40B4-BE49-F238E27FC236}">
              <a16:creationId xmlns:a16="http://schemas.microsoft.com/office/drawing/2014/main" id="{830E0D25-5D94-DE84-5C68-901B5F5D599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41468" y="32657"/>
          <a:ext cx="915804" cy="568778"/>
        </a:xfrm>
        <a:prstGeom prst="rect">
          <a:avLst/>
        </a:prstGeom>
      </xdr:spPr>
    </xdr:pic>
    <xdr:clientData/>
  </xdr:twoCellAnchor>
  <xdr:twoCellAnchor editAs="oneCell">
    <xdr:from>
      <xdr:col>10</xdr:col>
      <xdr:colOff>258534</xdr:colOff>
      <xdr:row>0</xdr:row>
      <xdr:rowOff>625929</xdr:rowOff>
    </xdr:from>
    <xdr:to>
      <xdr:col>11</xdr:col>
      <xdr:colOff>54428</xdr:colOff>
      <xdr:row>3</xdr:row>
      <xdr:rowOff>748393</xdr:rowOff>
    </xdr:to>
    <xdr:pic>
      <xdr:nvPicPr>
        <xdr:cNvPr id="3" name="Image 2">
          <a:extLst>
            <a:ext uri="{FF2B5EF4-FFF2-40B4-BE49-F238E27FC236}">
              <a16:creationId xmlns:a16="http://schemas.microsoft.com/office/drawing/2014/main" id="{CC81B3CD-D707-572A-EB09-5C003A0C85B1}"/>
            </a:ext>
          </a:extLst>
        </xdr:cNvPr>
        <xdr:cNvPicPr>
          <a:picLocks noChangeAspect="1"/>
        </xdr:cNvPicPr>
      </xdr:nvPicPr>
      <xdr:blipFill rotWithShape="1">
        <a:blip xmlns:r="http://schemas.openxmlformats.org/officeDocument/2006/relationships" r:embed="rId6"/>
        <a:srcRect l="9169" t="6930" r="5764" b="8416"/>
        <a:stretch>
          <a:fillRect/>
        </a:stretch>
      </xdr:blipFill>
      <xdr:spPr>
        <a:xfrm>
          <a:off x="22696713" y="625929"/>
          <a:ext cx="2313215" cy="2326821"/>
        </a:xfrm>
        <a:prstGeom prst="rect">
          <a:avLst/>
        </a:prstGeom>
      </xdr:spPr>
    </xdr:pic>
    <xdr:clientData/>
  </xdr:twoCellAnchor>
  <xdr:twoCellAnchor>
    <xdr:from>
      <xdr:col>7</xdr:col>
      <xdr:colOff>911678</xdr:colOff>
      <xdr:row>1</xdr:row>
      <xdr:rowOff>13608</xdr:rowOff>
    </xdr:from>
    <xdr:to>
      <xdr:col>10</xdr:col>
      <xdr:colOff>297655</xdr:colOff>
      <xdr:row>3</xdr:row>
      <xdr:rowOff>721180</xdr:rowOff>
    </xdr:to>
    <xdr:sp macro="" textlink="">
      <xdr:nvSpPr>
        <xdr:cNvPr id="5" name="ZoneTexte 4">
          <a:extLst>
            <a:ext uri="{FF2B5EF4-FFF2-40B4-BE49-F238E27FC236}">
              <a16:creationId xmlns:a16="http://schemas.microsoft.com/office/drawing/2014/main" id="{821D2CF4-88F9-6E76-EC82-399854A1CCAE}"/>
            </a:ext>
          </a:extLst>
        </xdr:cNvPr>
        <xdr:cNvSpPr txBox="1"/>
      </xdr:nvSpPr>
      <xdr:spPr>
        <a:xfrm>
          <a:off x="18850428" y="698217"/>
          <a:ext cx="3850821" cy="223554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a:latin typeface="TAN - AEGEAN Regular" pitchFamily="2" charset="0"/>
            </a:rPr>
            <a:t>Scannez pour découvrir les photos de nos produits.</a:t>
          </a:r>
        </a:p>
      </xdr:txBody>
    </xdr:sp>
    <xdr:clientData/>
  </xdr:twoCellAnchor>
  <xdr:twoCellAnchor editAs="oneCell">
    <xdr:from>
      <xdr:col>9</xdr:col>
      <xdr:colOff>1743528</xdr:colOff>
      <xdr:row>2</xdr:row>
      <xdr:rowOff>260067</xdr:rowOff>
    </xdr:from>
    <xdr:to>
      <xdr:col>10</xdr:col>
      <xdr:colOff>139595</xdr:colOff>
      <xdr:row>3</xdr:row>
      <xdr:rowOff>427788</xdr:rowOff>
    </xdr:to>
    <xdr:pic>
      <xdr:nvPicPr>
        <xdr:cNvPr id="2" name="Image 1">
          <a:extLst>
            <a:ext uri="{FF2B5EF4-FFF2-40B4-BE49-F238E27FC236}">
              <a16:creationId xmlns:a16="http://schemas.microsoft.com/office/drawing/2014/main" id="{FDABA01F-9625-D636-4DC8-8FAD65F36E05}"/>
            </a:ext>
          </a:extLst>
        </xdr:cNvPr>
        <xdr:cNvPicPr>
          <a:picLocks noChangeAspect="1"/>
        </xdr:cNvPicPr>
      </xdr:nvPicPr>
      <xdr:blipFill>
        <a:blip xmlns:r="http://schemas.openxmlformats.org/officeDocument/2006/relationships" r:embed="rId7"/>
        <a:stretch>
          <a:fillRect/>
        </a:stretch>
      </xdr:blipFill>
      <xdr:spPr>
        <a:xfrm rot="20194206">
          <a:off x="22317528" y="1707867"/>
          <a:ext cx="891617" cy="929721"/>
        </a:xfrm>
        <a:prstGeom prst="rect">
          <a:avLst/>
        </a:prstGeom>
      </xdr:spPr>
    </xdr:pic>
    <xdr:clientData/>
  </xdr:twoCellAnchor>
</xdr:wsDr>
</file>

<file path=xl/theme/theme1.xml><?xml version="1.0" encoding="utf-8"?>
<a:theme xmlns:a="http://schemas.openxmlformats.org/drawingml/2006/main" name="Thème Office">
  <a:themeElements>
    <a:clrScheme name="Jaune">
      <a:dk1>
        <a:sysClr val="windowText" lastClr="000000"/>
      </a:dk1>
      <a:lt1>
        <a:sysClr val="window" lastClr="FFFFFF"/>
      </a:lt1>
      <a:dk2>
        <a:srgbClr val="39302A"/>
      </a:dk2>
      <a:lt2>
        <a:srgbClr val="E5DEDB"/>
      </a:lt2>
      <a:accent1>
        <a:srgbClr val="FFCA08"/>
      </a:accent1>
      <a:accent2>
        <a:srgbClr val="F8931D"/>
      </a:accent2>
      <a:accent3>
        <a:srgbClr val="CE8D3E"/>
      </a:accent3>
      <a:accent4>
        <a:srgbClr val="EC7016"/>
      </a:accent4>
      <a:accent5>
        <a:srgbClr val="E64823"/>
      </a:accent5>
      <a:accent6>
        <a:srgbClr val="9C6A6A"/>
      </a:accent6>
      <a:hlink>
        <a:srgbClr val="2998E3"/>
      </a:hlink>
      <a:folHlink>
        <a:srgbClr val="7F723D"/>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ande.foodexpo.fr/8-cocktail-sucre" TargetMode="External"/><Relationship Id="rId13" Type="http://schemas.openxmlformats.org/officeDocument/2006/relationships/hyperlink" Target="https://commande.foodexpo.fr/5-boissons" TargetMode="External"/><Relationship Id="rId18" Type="http://schemas.openxmlformats.org/officeDocument/2006/relationships/hyperlink" Target="https://commande.foodexpo.fr/15-vins-et-champagnes" TargetMode="External"/><Relationship Id="rId3" Type="http://schemas.openxmlformats.org/officeDocument/2006/relationships/hyperlink" Target="https://commande.foodexpo.fr/51-viennoiseries-et-fruits" TargetMode="External"/><Relationship Id="rId21" Type="http://schemas.openxmlformats.org/officeDocument/2006/relationships/printerSettings" Target="../printerSettings/printerSettings1.bin"/><Relationship Id="rId7" Type="http://schemas.openxmlformats.org/officeDocument/2006/relationships/hyperlink" Target="https://commande.foodexpo.fr/10-buffet-sale" TargetMode="External"/><Relationship Id="rId12" Type="http://schemas.openxmlformats.org/officeDocument/2006/relationships/hyperlink" Target="https://commande.foodexpo.fr/24-snacking-sucre" TargetMode="External"/><Relationship Id="rId17" Type="http://schemas.openxmlformats.org/officeDocument/2006/relationships/hyperlink" Target="https://commande.foodexpo.fr/15-vins-et-champagnes" TargetMode="External"/><Relationship Id="rId2" Type="http://schemas.openxmlformats.org/officeDocument/2006/relationships/hyperlink" Target="https://commande.foodexpo.fr/1-petit-dejeuner" TargetMode="External"/><Relationship Id="rId16" Type="http://schemas.openxmlformats.org/officeDocument/2006/relationships/hyperlink" Target="https://commande.foodexpo.fr/15-vins-et-champagnes" TargetMode="External"/><Relationship Id="rId20" Type="http://schemas.openxmlformats.org/officeDocument/2006/relationships/hyperlink" Target="https://commande.foodexpo.fr/19-petit-materiel" TargetMode="External"/><Relationship Id="rId1" Type="http://schemas.openxmlformats.org/officeDocument/2006/relationships/hyperlink" Target="https://commande.foodexpo.fr/52-gateaux-a-partager" TargetMode="External"/><Relationship Id="rId6" Type="http://schemas.openxmlformats.org/officeDocument/2006/relationships/hyperlink" Target="https://commande.foodexpo.fr/7-cocktail-sale" TargetMode="External"/><Relationship Id="rId11" Type="http://schemas.openxmlformats.org/officeDocument/2006/relationships/hyperlink" Target="https://commande.foodexpo.fr/23-snacking-sale" TargetMode="External"/><Relationship Id="rId5" Type="http://schemas.openxmlformats.org/officeDocument/2006/relationships/hyperlink" Target="https://commande.foodexpo.fr/7-cocktail-sale" TargetMode="External"/><Relationship Id="rId15" Type="http://schemas.openxmlformats.org/officeDocument/2006/relationships/hyperlink" Target="https://commande.foodexpo.fr/15-vins-et-champagnes" TargetMode="External"/><Relationship Id="rId10" Type="http://schemas.openxmlformats.org/officeDocument/2006/relationships/hyperlink" Target="https://commande.foodexpo.fr/4-coffret-repas" TargetMode="External"/><Relationship Id="rId19" Type="http://schemas.openxmlformats.org/officeDocument/2006/relationships/hyperlink" Target="https://commande.foodexpo.fr/21-glacons" TargetMode="External"/><Relationship Id="rId4" Type="http://schemas.openxmlformats.org/officeDocument/2006/relationships/hyperlink" Target="https://commande.foodexpo.fr/17-boissons-chaudes" TargetMode="External"/><Relationship Id="rId9" Type="http://schemas.openxmlformats.org/officeDocument/2006/relationships/hyperlink" Target="https://commande.foodexpo.fr/11-buffet-sucre" TargetMode="External"/><Relationship Id="rId14" Type="http://schemas.openxmlformats.org/officeDocument/2006/relationships/hyperlink" Target="https://commande.foodexpo.fr/16-bieres"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D2F7F-FD94-41AD-987B-72E9BE1B9BBD}">
  <sheetPr codeName="Feuil6">
    <pageSetUpPr fitToPage="1"/>
  </sheetPr>
  <dimension ref="A1:Y213"/>
  <sheetViews>
    <sheetView showGridLines="0" tabSelected="1" zoomScale="71" zoomScaleNormal="71" workbookViewId="0">
      <selection activeCell="A66" sqref="A66"/>
    </sheetView>
  </sheetViews>
  <sheetFormatPr baseColWidth="10" defaultColWidth="8" defaultRowHeight="12" customHeight="1" x14ac:dyDescent="0.3"/>
  <cols>
    <col min="1" max="1" width="108.6640625" style="2" customWidth="1"/>
    <col min="2" max="2" width="91.109375" style="1" customWidth="1"/>
    <col min="3" max="8" width="13.88671875" style="1" customWidth="1"/>
    <col min="9" max="9" width="16.88671875" style="1" customWidth="1"/>
    <col min="10" max="10" width="36.33203125" style="7" bestFit="1" customWidth="1"/>
    <col min="11" max="11" width="37.6640625" style="3" bestFit="1" customWidth="1"/>
    <col min="12" max="12" width="2.44140625" style="4" customWidth="1"/>
    <col min="13" max="13" width="13.6640625" style="1" bestFit="1" customWidth="1"/>
    <col min="14" max="14" width="10.44140625" style="1" bestFit="1" customWidth="1"/>
    <col min="15" max="16384" width="8" style="1"/>
  </cols>
  <sheetData>
    <row r="1" spans="1:25" s="9" customFormat="1" ht="54" customHeight="1" thickBot="1" x14ac:dyDescent="0.35">
      <c r="A1" s="91" t="s">
        <v>192</v>
      </c>
      <c r="B1" s="92"/>
      <c r="C1" s="92"/>
      <c r="D1" s="92"/>
      <c r="E1" s="92"/>
      <c r="F1" s="92"/>
      <c r="G1" s="92"/>
      <c r="H1" s="92"/>
      <c r="I1" s="92"/>
      <c r="J1" s="92"/>
      <c r="K1" s="93"/>
    </row>
    <row r="2" spans="1:25" s="9" customFormat="1" ht="60" customHeight="1" x14ac:dyDescent="0.3">
      <c r="A2" s="83" t="s">
        <v>193</v>
      </c>
      <c r="B2" s="110" t="s">
        <v>194</v>
      </c>
      <c r="C2" s="111"/>
      <c r="D2" s="111"/>
      <c r="E2" s="111"/>
      <c r="F2" s="111"/>
      <c r="G2" s="111"/>
      <c r="H2" s="112"/>
      <c r="I2" s="106"/>
      <c r="J2" s="106"/>
      <c r="K2" s="107"/>
    </row>
    <row r="3" spans="1:25" s="9" customFormat="1" ht="60" customHeight="1" x14ac:dyDescent="0.3">
      <c r="A3" s="55" t="s">
        <v>195</v>
      </c>
      <c r="B3" s="113" t="s">
        <v>196</v>
      </c>
      <c r="C3" s="114"/>
      <c r="D3" s="114"/>
      <c r="E3" s="114"/>
      <c r="F3" s="114"/>
      <c r="G3" s="114"/>
      <c r="H3" s="115"/>
      <c r="I3" s="106"/>
      <c r="J3" s="106"/>
      <c r="K3" s="107"/>
    </row>
    <row r="4" spans="1:25" s="9" customFormat="1" ht="60" customHeight="1" thickBot="1" x14ac:dyDescent="0.35">
      <c r="A4" s="103"/>
      <c r="B4" s="104"/>
      <c r="C4" s="104"/>
      <c r="D4" s="104"/>
      <c r="E4" s="104"/>
      <c r="F4" s="104"/>
      <c r="G4" s="104"/>
      <c r="H4" s="105"/>
      <c r="I4" s="108"/>
      <c r="J4" s="108"/>
      <c r="K4" s="109"/>
      <c r="Y4"/>
    </row>
    <row r="5" spans="1:25" s="9" customFormat="1" ht="60" customHeight="1" thickBot="1" x14ac:dyDescent="0.35">
      <c r="A5" s="52" t="s">
        <v>197</v>
      </c>
      <c r="B5" s="53" t="s">
        <v>198</v>
      </c>
      <c r="C5" s="54"/>
      <c r="D5" s="54"/>
      <c r="E5" s="54"/>
      <c r="F5" s="54"/>
      <c r="G5" s="54"/>
      <c r="H5" s="54"/>
      <c r="I5" s="54"/>
      <c r="J5" s="54"/>
      <c r="K5" s="82"/>
    </row>
    <row r="6" spans="1:25" s="13" customFormat="1" ht="53.7" customHeight="1" x14ac:dyDescent="0.3">
      <c r="A6" s="119" t="s">
        <v>199</v>
      </c>
      <c r="B6" s="120"/>
      <c r="C6" s="22"/>
      <c r="D6" s="22"/>
      <c r="E6" s="22"/>
      <c r="F6" s="22"/>
      <c r="G6" s="22"/>
      <c r="H6" s="22"/>
      <c r="I6" s="59"/>
      <c r="J6" s="87"/>
      <c r="K6" s="88"/>
      <c r="N6"/>
      <c r="O6"/>
    </row>
    <row r="7" spans="1:25" s="13" customFormat="1" ht="53.7" customHeight="1" thickBot="1" x14ac:dyDescent="0.35">
      <c r="A7" s="121" t="s">
        <v>200</v>
      </c>
      <c r="B7" s="122"/>
      <c r="C7" s="23"/>
      <c r="D7" s="23"/>
      <c r="E7" s="23"/>
      <c r="F7" s="23"/>
      <c r="G7" s="23"/>
      <c r="H7" s="23"/>
      <c r="I7" s="60"/>
      <c r="J7" s="89"/>
      <c r="K7" s="90"/>
      <c r="N7" s="15"/>
    </row>
    <row r="8" spans="1:25" s="13" customFormat="1" ht="37.200000000000003" customHeight="1" thickBot="1" x14ac:dyDescent="0.35">
      <c r="A8" s="63" t="s">
        <v>0</v>
      </c>
      <c r="B8" s="35" t="s">
        <v>1</v>
      </c>
      <c r="C8" s="34" t="s">
        <v>69</v>
      </c>
      <c r="D8" s="34" t="s">
        <v>69</v>
      </c>
      <c r="E8" s="34" t="s">
        <v>69</v>
      </c>
      <c r="F8" s="34" t="s">
        <v>69</v>
      </c>
      <c r="G8" s="34" t="s">
        <v>69</v>
      </c>
      <c r="H8" s="34" t="s">
        <v>69</v>
      </c>
      <c r="I8" s="34" t="s">
        <v>70</v>
      </c>
      <c r="J8" s="36" t="s">
        <v>2</v>
      </c>
      <c r="K8" s="37" t="s">
        <v>3</v>
      </c>
      <c r="M8"/>
      <c r="N8" s="15"/>
    </row>
    <row r="9" spans="1:25" s="14" customFormat="1" ht="30" customHeight="1" x14ac:dyDescent="0.3">
      <c r="A9" s="123" t="s">
        <v>71</v>
      </c>
      <c r="B9" s="124"/>
      <c r="C9" s="124"/>
      <c r="D9" s="124"/>
      <c r="E9" s="124"/>
      <c r="F9" s="124"/>
      <c r="G9" s="124"/>
      <c r="H9" s="124"/>
      <c r="I9" s="124"/>
      <c r="J9" s="124"/>
      <c r="K9" s="125"/>
      <c r="N9" s="16"/>
    </row>
    <row r="10" spans="1:25" s="10" customFormat="1" ht="29.4" customHeight="1" x14ac:dyDescent="0.3">
      <c r="A10" s="97" t="s">
        <v>72</v>
      </c>
      <c r="B10" s="98"/>
      <c r="C10" s="98"/>
      <c r="D10" s="98"/>
      <c r="E10" s="98"/>
      <c r="F10" s="98"/>
      <c r="G10" s="98"/>
      <c r="H10" s="98"/>
      <c r="I10" s="98"/>
      <c r="J10" s="98"/>
      <c r="K10" s="99"/>
      <c r="N10" s="11"/>
    </row>
    <row r="11" spans="1:25" s="10" customFormat="1" ht="18" x14ac:dyDescent="0.3">
      <c r="A11" s="20" t="s">
        <v>219</v>
      </c>
      <c r="B11" s="26" t="s">
        <v>90</v>
      </c>
      <c r="C11" s="38"/>
      <c r="D11" s="38"/>
      <c r="E11" s="38"/>
      <c r="F11" s="38"/>
      <c r="G11" s="38"/>
      <c r="H11" s="38"/>
      <c r="I11" s="26">
        <f>SUM(C11:H11)</f>
        <v>0</v>
      </c>
      <c r="J11" s="51">
        <v>31</v>
      </c>
      <c r="K11" s="29">
        <f>J11*I11</f>
        <v>0</v>
      </c>
    </row>
    <row r="12" spans="1:25" s="10" customFormat="1" ht="18" x14ac:dyDescent="0.3">
      <c r="A12" s="20" t="s">
        <v>220</v>
      </c>
      <c r="B12" s="26" t="s">
        <v>91</v>
      </c>
      <c r="C12" s="38"/>
      <c r="D12" s="38"/>
      <c r="E12" s="38"/>
      <c r="F12" s="38"/>
      <c r="G12" s="38"/>
      <c r="H12" s="38"/>
      <c r="I12" s="26">
        <f>SUM(C12:H12)</f>
        <v>0</v>
      </c>
      <c r="J12" s="51">
        <v>36.6</v>
      </c>
      <c r="K12" s="29">
        <f t="shared" ref="K12:K22" si="0">J12*I12</f>
        <v>0</v>
      </c>
    </row>
    <row r="13" spans="1:25" s="10" customFormat="1" ht="18" x14ac:dyDescent="0.3">
      <c r="A13" s="20" t="s">
        <v>249</v>
      </c>
      <c r="B13" s="26" t="s">
        <v>250</v>
      </c>
      <c r="C13" s="38"/>
      <c r="D13" s="38"/>
      <c r="E13" s="38"/>
      <c r="F13" s="38"/>
      <c r="G13" s="38"/>
      <c r="H13" s="38"/>
      <c r="I13" s="26">
        <f>SUM(C13:H13)</f>
        <v>0</v>
      </c>
      <c r="J13" s="51">
        <v>34.4</v>
      </c>
      <c r="K13" s="29">
        <f t="shared" si="0"/>
        <v>0</v>
      </c>
    </row>
    <row r="14" spans="1:25" s="10" customFormat="1" ht="18" x14ac:dyDescent="0.3">
      <c r="A14" s="20" t="s">
        <v>8</v>
      </c>
      <c r="B14" s="26" t="s">
        <v>89</v>
      </c>
      <c r="C14" s="38"/>
      <c r="D14" s="26"/>
      <c r="E14" s="26"/>
      <c r="F14" s="26"/>
      <c r="G14" s="26"/>
      <c r="H14" s="38"/>
      <c r="I14" s="26">
        <f t="shared" ref="I14" si="1">SUM(C14:H14)</f>
        <v>0</v>
      </c>
      <c r="J14" s="51">
        <v>20</v>
      </c>
      <c r="K14" s="29">
        <f t="shared" si="0"/>
        <v>0</v>
      </c>
    </row>
    <row r="15" spans="1:25" s="10" customFormat="1" ht="18" x14ac:dyDescent="0.3">
      <c r="A15" s="20" t="s">
        <v>9</v>
      </c>
      <c r="B15" s="26" t="s">
        <v>92</v>
      </c>
      <c r="C15" s="38"/>
      <c r="D15" s="26"/>
      <c r="E15" s="26"/>
      <c r="F15" s="26"/>
      <c r="G15" s="26"/>
      <c r="H15" s="38"/>
      <c r="I15" s="26">
        <f t="shared" ref="I15:I20" si="2">SUM(C15:H15)</f>
        <v>0</v>
      </c>
      <c r="J15" s="51">
        <v>60</v>
      </c>
      <c r="K15" s="29">
        <f t="shared" si="0"/>
        <v>0</v>
      </c>
    </row>
    <row r="16" spans="1:25" s="10" customFormat="1" ht="33.6" x14ac:dyDescent="0.3">
      <c r="A16" s="64" t="s">
        <v>241</v>
      </c>
      <c r="B16" s="25" t="s">
        <v>246</v>
      </c>
      <c r="C16" s="26"/>
      <c r="D16" s="26"/>
      <c r="E16" s="26"/>
      <c r="F16" s="26"/>
      <c r="G16" s="26"/>
      <c r="H16" s="38"/>
      <c r="I16" s="26">
        <f t="shared" si="2"/>
        <v>0</v>
      </c>
      <c r="J16" s="51">
        <v>75</v>
      </c>
      <c r="K16" s="29">
        <f t="shared" si="0"/>
        <v>0</v>
      </c>
      <c r="M16" s="84"/>
      <c r="N16" s="84"/>
    </row>
    <row r="17" spans="1:14" s="10" customFormat="1" ht="32.4" customHeight="1" x14ac:dyDescent="0.3">
      <c r="A17" s="100" t="s">
        <v>275</v>
      </c>
      <c r="B17" s="101"/>
      <c r="C17" s="101"/>
      <c r="D17" s="101"/>
      <c r="E17" s="101"/>
      <c r="F17" s="101"/>
      <c r="G17" s="101"/>
      <c r="H17" s="101"/>
      <c r="I17" s="101"/>
      <c r="J17" s="101"/>
      <c r="K17" s="102"/>
    </row>
    <row r="18" spans="1:14" s="10" customFormat="1" ht="18" x14ac:dyDescent="0.3">
      <c r="A18" s="20" t="s">
        <v>242</v>
      </c>
      <c r="B18" s="26" t="s">
        <v>182</v>
      </c>
      <c r="C18" s="26"/>
      <c r="D18" s="26"/>
      <c r="E18" s="26"/>
      <c r="F18" s="26"/>
      <c r="G18" s="26"/>
      <c r="H18" s="26"/>
      <c r="I18" s="26">
        <f t="shared" si="2"/>
        <v>0</v>
      </c>
      <c r="J18" s="51">
        <v>43</v>
      </c>
      <c r="K18" s="29">
        <f t="shared" si="0"/>
        <v>0</v>
      </c>
    </row>
    <row r="19" spans="1:14" s="10" customFormat="1" ht="18" x14ac:dyDescent="0.3">
      <c r="A19" s="20" t="s">
        <v>221</v>
      </c>
      <c r="B19" s="25" t="s">
        <v>181</v>
      </c>
      <c r="C19" s="26"/>
      <c r="D19" s="26"/>
      <c r="E19" s="26"/>
      <c r="F19" s="26"/>
      <c r="G19" s="26"/>
      <c r="H19" s="26"/>
      <c r="I19" s="26">
        <f t="shared" si="2"/>
        <v>0</v>
      </c>
      <c r="J19" s="51">
        <v>43</v>
      </c>
      <c r="K19" s="29">
        <f t="shared" si="0"/>
        <v>0</v>
      </c>
    </row>
    <row r="20" spans="1:14" s="10" customFormat="1" ht="18" x14ac:dyDescent="0.3">
      <c r="A20" s="20" t="s">
        <v>274</v>
      </c>
      <c r="B20" s="25" t="s">
        <v>273</v>
      </c>
      <c r="C20" s="26"/>
      <c r="D20" s="26"/>
      <c r="E20" s="26"/>
      <c r="F20" s="26"/>
      <c r="G20" s="26"/>
      <c r="H20" s="26"/>
      <c r="I20" s="26">
        <f t="shared" si="2"/>
        <v>0</v>
      </c>
      <c r="J20" s="51">
        <v>39.5</v>
      </c>
      <c r="K20" s="29">
        <f t="shared" si="0"/>
        <v>0</v>
      </c>
    </row>
    <row r="21" spans="1:14" s="10" customFormat="1" ht="18" x14ac:dyDescent="0.3">
      <c r="A21" s="20" t="s">
        <v>183</v>
      </c>
      <c r="B21" s="25" t="s">
        <v>180</v>
      </c>
      <c r="C21" s="26"/>
      <c r="D21" s="26"/>
      <c r="E21" s="26"/>
      <c r="F21" s="26"/>
      <c r="G21" s="26"/>
      <c r="H21" s="26"/>
      <c r="I21" s="26">
        <f t="shared" ref="I21" si="3">SUM(C21:H21)</f>
        <v>0</v>
      </c>
      <c r="J21" s="51">
        <v>49</v>
      </c>
      <c r="K21" s="29">
        <f t="shared" si="0"/>
        <v>0</v>
      </c>
    </row>
    <row r="22" spans="1:14" s="10" customFormat="1" ht="18" x14ac:dyDescent="0.3">
      <c r="A22" s="20" t="s">
        <v>191</v>
      </c>
      <c r="B22" s="25" t="s">
        <v>179</v>
      </c>
      <c r="C22" s="26"/>
      <c r="D22" s="26"/>
      <c r="E22" s="26"/>
      <c r="F22" s="26"/>
      <c r="G22" s="26"/>
      <c r="H22" s="26"/>
      <c r="I22" s="26">
        <f>SUM(C22:H22)</f>
        <v>0</v>
      </c>
      <c r="J22" s="51">
        <v>43</v>
      </c>
      <c r="K22" s="29">
        <f t="shared" si="0"/>
        <v>0</v>
      </c>
      <c r="M22" s="84"/>
    </row>
    <row r="23" spans="1:14" s="10" customFormat="1" ht="30" customHeight="1" x14ac:dyDescent="0.3">
      <c r="A23" s="100" t="s">
        <v>4</v>
      </c>
      <c r="B23" s="101"/>
      <c r="C23" s="101"/>
      <c r="D23" s="101"/>
      <c r="E23" s="101"/>
      <c r="F23" s="101"/>
      <c r="G23" s="101"/>
      <c r="H23" s="101"/>
      <c r="I23" s="101"/>
      <c r="J23" s="101"/>
      <c r="K23" s="102"/>
      <c r="N23" s="11"/>
    </row>
    <row r="24" spans="1:14" s="10" customFormat="1" ht="36" x14ac:dyDescent="0.3">
      <c r="A24" s="65" t="s">
        <v>236</v>
      </c>
      <c r="B24" s="25" t="s">
        <v>93</v>
      </c>
      <c r="C24" s="27"/>
      <c r="D24" s="27"/>
      <c r="E24" s="27"/>
      <c r="F24" s="27"/>
      <c r="G24" s="27"/>
      <c r="H24" s="27"/>
      <c r="I24" s="27">
        <f>SUM(C24:H24)</f>
        <v>0</v>
      </c>
      <c r="J24" s="39">
        <v>96</v>
      </c>
      <c r="K24" s="29">
        <f>J24*I24</f>
        <v>0</v>
      </c>
      <c r="N24" s="11"/>
    </row>
    <row r="25" spans="1:14" s="10" customFormat="1" ht="36" x14ac:dyDescent="0.3">
      <c r="A25" s="65" t="s">
        <v>237</v>
      </c>
      <c r="B25" s="25" t="s">
        <v>94</v>
      </c>
      <c r="C25" s="26"/>
      <c r="D25" s="26"/>
      <c r="E25" s="26"/>
      <c r="F25" s="26"/>
      <c r="G25" s="26"/>
      <c r="H25" s="26"/>
      <c r="I25" s="27">
        <f t="shared" ref="I25:I27" si="4">SUM(C25:H25)</f>
        <v>0</v>
      </c>
      <c r="J25" s="28">
        <v>180</v>
      </c>
      <c r="K25" s="29">
        <f t="shared" ref="K25:K27" si="5">J25*I25</f>
        <v>0</v>
      </c>
      <c r="N25" s="11"/>
    </row>
    <row r="26" spans="1:14" s="10" customFormat="1" ht="36" x14ac:dyDescent="0.3">
      <c r="A26" s="66" t="s">
        <v>238</v>
      </c>
      <c r="B26" s="26" t="s">
        <v>201</v>
      </c>
      <c r="C26" s="38"/>
      <c r="D26" s="38"/>
      <c r="E26" s="38"/>
      <c r="F26" s="38"/>
      <c r="G26" s="38"/>
      <c r="H26" s="38"/>
      <c r="I26" s="27">
        <f t="shared" si="4"/>
        <v>0</v>
      </c>
      <c r="J26" s="28">
        <v>35.450000000000003</v>
      </c>
      <c r="K26" s="29">
        <f t="shared" si="5"/>
        <v>0</v>
      </c>
    </row>
    <row r="27" spans="1:14" s="10" customFormat="1" ht="36" x14ac:dyDescent="0.3">
      <c r="A27" s="66" t="s">
        <v>239</v>
      </c>
      <c r="B27" s="25" t="s">
        <v>202</v>
      </c>
      <c r="C27" s="26"/>
      <c r="D27" s="26"/>
      <c r="E27" s="26"/>
      <c r="F27" s="26"/>
      <c r="G27" s="26"/>
      <c r="H27" s="26"/>
      <c r="I27" s="27">
        <f t="shared" si="4"/>
        <v>0</v>
      </c>
      <c r="J27" s="28">
        <v>35.450000000000003</v>
      </c>
      <c r="K27" s="29">
        <f t="shared" si="5"/>
        <v>0</v>
      </c>
      <c r="M27" s="84"/>
    </row>
    <row r="28" spans="1:14" s="10" customFormat="1" ht="45" customHeight="1" thickBot="1" x14ac:dyDescent="0.35">
      <c r="A28" s="94" t="s">
        <v>88</v>
      </c>
      <c r="B28" s="95"/>
      <c r="C28" s="95"/>
      <c r="D28" s="95"/>
      <c r="E28" s="95"/>
      <c r="F28" s="95"/>
      <c r="G28" s="95"/>
      <c r="H28" s="95"/>
      <c r="I28" s="95"/>
      <c r="J28" s="96"/>
      <c r="K28" s="67">
        <f>SUM(K11:K22)+SUM(K24:K27)</f>
        <v>0</v>
      </c>
    </row>
    <row r="29" spans="1:14" s="10" customFormat="1" ht="30" customHeight="1" x14ac:dyDescent="0.3">
      <c r="A29" s="123" t="s">
        <v>73</v>
      </c>
      <c r="B29" s="124"/>
      <c r="C29" s="124"/>
      <c r="D29" s="124"/>
      <c r="E29" s="124"/>
      <c r="F29" s="124"/>
      <c r="G29" s="124"/>
      <c r="H29" s="124"/>
      <c r="I29" s="124"/>
      <c r="J29" s="124"/>
      <c r="K29" s="125"/>
    </row>
    <row r="30" spans="1:14" s="10" customFormat="1" ht="29.4" customHeight="1" x14ac:dyDescent="0.3">
      <c r="A30" s="100" t="s">
        <v>203</v>
      </c>
      <c r="B30" s="101"/>
      <c r="C30" s="101"/>
      <c r="D30" s="101"/>
      <c r="E30" s="101"/>
      <c r="F30" s="101"/>
      <c r="G30" s="101"/>
      <c r="H30" s="101"/>
      <c r="I30" s="101"/>
      <c r="J30" s="101"/>
      <c r="K30" s="102"/>
    </row>
    <row r="31" spans="1:14" s="10" customFormat="1" ht="18" x14ac:dyDescent="0.3">
      <c r="A31" s="20" t="s">
        <v>256</v>
      </c>
      <c r="B31" s="26" t="s">
        <v>257</v>
      </c>
      <c r="C31" s="38"/>
      <c r="D31" s="38"/>
      <c r="E31" s="38"/>
      <c r="F31" s="38"/>
      <c r="G31" s="38"/>
      <c r="H31" s="38"/>
      <c r="I31" s="26">
        <f t="shared" ref="I31:I38" si="6">SUM(C31:H31)</f>
        <v>0</v>
      </c>
      <c r="J31" s="28">
        <v>50.7</v>
      </c>
      <c r="K31" s="29">
        <f>J31*I31</f>
        <v>0</v>
      </c>
    </row>
    <row r="32" spans="1:14" s="10" customFormat="1" ht="18" x14ac:dyDescent="0.3">
      <c r="A32" s="20" t="s">
        <v>11</v>
      </c>
      <c r="B32" s="26" t="s">
        <v>100</v>
      </c>
      <c r="C32" s="38"/>
      <c r="D32" s="38"/>
      <c r="E32" s="38"/>
      <c r="F32" s="38"/>
      <c r="G32" s="38"/>
      <c r="H32" s="38"/>
      <c r="I32" s="26">
        <f t="shared" si="6"/>
        <v>0</v>
      </c>
      <c r="J32" s="28">
        <v>101.3</v>
      </c>
      <c r="K32" s="29">
        <f t="shared" ref="K32:K45" si="7">J32*I32</f>
        <v>0</v>
      </c>
    </row>
    <row r="33" spans="1:13" s="10" customFormat="1" ht="18" x14ac:dyDescent="0.3">
      <c r="A33" s="20" t="s">
        <v>147</v>
      </c>
      <c r="B33" s="26" t="s">
        <v>149</v>
      </c>
      <c r="C33" s="38"/>
      <c r="D33" s="38"/>
      <c r="E33" s="38"/>
      <c r="F33" s="38"/>
      <c r="G33" s="38"/>
      <c r="H33" s="38"/>
      <c r="I33" s="26">
        <f t="shared" si="6"/>
        <v>0</v>
      </c>
      <c r="J33" s="28">
        <v>50.7</v>
      </c>
      <c r="K33" s="29">
        <f t="shared" si="7"/>
        <v>0</v>
      </c>
    </row>
    <row r="34" spans="1:13" s="10" customFormat="1" ht="18" x14ac:dyDescent="0.3">
      <c r="A34" s="20" t="s">
        <v>148</v>
      </c>
      <c r="B34" s="26" t="s">
        <v>150</v>
      </c>
      <c r="C34" s="38"/>
      <c r="D34" s="38"/>
      <c r="E34" s="38"/>
      <c r="F34" s="38"/>
      <c r="G34" s="38"/>
      <c r="H34" s="38"/>
      <c r="I34" s="26">
        <f t="shared" si="6"/>
        <v>0</v>
      </c>
      <c r="J34" s="28">
        <v>101.3</v>
      </c>
      <c r="K34" s="29">
        <f t="shared" si="7"/>
        <v>0</v>
      </c>
    </row>
    <row r="35" spans="1:13" s="10" customFormat="1" ht="18" x14ac:dyDescent="0.3">
      <c r="A35" s="20" t="s">
        <v>222</v>
      </c>
      <c r="B35" s="25" t="s">
        <v>255</v>
      </c>
      <c r="C35" s="27"/>
      <c r="D35" s="27"/>
      <c r="E35" s="27"/>
      <c r="F35" s="27"/>
      <c r="G35" s="27"/>
      <c r="H35" s="38"/>
      <c r="I35" s="26">
        <f t="shared" si="6"/>
        <v>0</v>
      </c>
      <c r="J35" s="28">
        <v>35</v>
      </c>
      <c r="K35" s="29">
        <f t="shared" si="7"/>
        <v>0</v>
      </c>
    </row>
    <row r="36" spans="1:13" s="10" customFormat="1" ht="18" x14ac:dyDescent="0.3">
      <c r="A36" s="20" t="s">
        <v>13</v>
      </c>
      <c r="B36" s="25" t="s">
        <v>97</v>
      </c>
      <c r="C36" s="27"/>
      <c r="D36" s="27"/>
      <c r="E36" s="27"/>
      <c r="F36" s="27"/>
      <c r="G36" s="27"/>
      <c r="H36" s="38"/>
      <c r="I36" s="26">
        <f t="shared" si="6"/>
        <v>0</v>
      </c>
      <c r="J36" s="28">
        <v>56.1</v>
      </c>
      <c r="K36" s="29">
        <f t="shared" si="7"/>
        <v>0</v>
      </c>
    </row>
    <row r="37" spans="1:13" s="10" customFormat="1" ht="18" x14ac:dyDescent="0.3">
      <c r="A37" s="20" t="s">
        <v>258</v>
      </c>
      <c r="B37" s="25" t="s">
        <v>259</v>
      </c>
      <c r="C37" s="26"/>
      <c r="D37" s="26"/>
      <c r="E37" s="26"/>
      <c r="F37" s="26"/>
      <c r="G37" s="26"/>
      <c r="H37" s="38"/>
      <c r="I37" s="26">
        <f t="shared" si="6"/>
        <v>0</v>
      </c>
      <c r="J37" s="28">
        <v>35.5</v>
      </c>
      <c r="K37" s="29">
        <f t="shared" si="7"/>
        <v>0</v>
      </c>
    </row>
    <row r="38" spans="1:13" s="10" customFormat="1" ht="18" x14ac:dyDescent="0.3">
      <c r="A38" s="20" t="s">
        <v>10</v>
      </c>
      <c r="B38" s="25" t="s">
        <v>95</v>
      </c>
      <c r="C38" s="26"/>
      <c r="D38" s="26"/>
      <c r="E38" s="26"/>
      <c r="F38" s="26"/>
      <c r="G38" s="26"/>
      <c r="H38" s="38"/>
      <c r="I38" s="26">
        <f t="shared" si="6"/>
        <v>0</v>
      </c>
      <c r="J38" s="28">
        <v>82.7</v>
      </c>
      <c r="K38" s="29">
        <f t="shared" si="7"/>
        <v>0</v>
      </c>
    </row>
    <row r="39" spans="1:13" s="10" customFormat="1" ht="18" x14ac:dyDescent="0.3">
      <c r="A39" s="20" t="s">
        <v>260</v>
      </c>
      <c r="B39" s="25" t="s">
        <v>261</v>
      </c>
      <c r="C39" s="26"/>
      <c r="D39" s="26"/>
      <c r="E39" s="26"/>
      <c r="F39" s="26"/>
      <c r="G39" s="26"/>
      <c r="H39" s="38"/>
      <c r="I39" s="26">
        <f t="shared" ref="I39" si="8">SUM(C39:H39)</f>
        <v>0</v>
      </c>
      <c r="J39" s="28">
        <v>44.3</v>
      </c>
      <c r="K39" s="29">
        <f t="shared" si="7"/>
        <v>0</v>
      </c>
    </row>
    <row r="40" spans="1:13" s="10" customFormat="1" ht="18" x14ac:dyDescent="0.3">
      <c r="A40" s="20" t="s">
        <v>12</v>
      </c>
      <c r="B40" s="25" t="s">
        <v>96</v>
      </c>
      <c r="C40" s="26"/>
      <c r="D40" s="26"/>
      <c r="E40" s="26"/>
      <c r="F40" s="26"/>
      <c r="G40" s="26"/>
      <c r="H40" s="38"/>
      <c r="I40" s="26">
        <f t="shared" ref="I40:I45" si="9">SUM(C40:H40)</f>
        <v>0</v>
      </c>
      <c r="J40" s="28">
        <v>88.5</v>
      </c>
      <c r="K40" s="29">
        <f t="shared" si="7"/>
        <v>0</v>
      </c>
    </row>
    <row r="41" spans="1:13" s="10" customFormat="1" ht="18" x14ac:dyDescent="0.3">
      <c r="A41" s="20" t="s">
        <v>14</v>
      </c>
      <c r="B41" s="25" t="s">
        <v>98</v>
      </c>
      <c r="C41" s="27"/>
      <c r="D41" s="27"/>
      <c r="E41" s="27"/>
      <c r="F41" s="27"/>
      <c r="G41" s="27"/>
      <c r="H41" s="38"/>
      <c r="I41" s="26">
        <f t="shared" si="9"/>
        <v>0</v>
      </c>
      <c r="J41" s="28">
        <v>50</v>
      </c>
      <c r="K41" s="29">
        <f t="shared" si="7"/>
        <v>0</v>
      </c>
    </row>
    <row r="42" spans="1:13" s="10" customFormat="1" ht="18" x14ac:dyDescent="0.3">
      <c r="A42" s="20" t="s">
        <v>15</v>
      </c>
      <c r="B42" s="25" t="s">
        <v>99</v>
      </c>
      <c r="C42" s="26"/>
      <c r="D42" s="26"/>
      <c r="E42" s="26"/>
      <c r="F42" s="26"/>
      <c r="G42" s="26"/>
      <c r="H42" s="38"/>
      <c r="I42" s="26">
        <f t="shared" si="9"/>
        <v>0</v>
      </c>
      <c r="J42" s="28">
        <v>50</v>
      </c>
      <c r="K42" s="29">
        <f t="shared" si="7"/>
        <v>0</v>
      </c>
    </row>
    <row r="43" spans="1:13" s="10" customFormat="1" ht="18" x14ac:dyDescent="0.3">
      <c r="A43" s="20" t="s">
        <v>151</v>
      </c>
      <c r="B43" s="25" t="s">
        <v>154</v>
      </c>
      <c r="C43" s="27"/>
      <c r="D43" s="27"/>
      <c r="E43" s="27"/>
      <c r="F43" s="27"/>
      <c r="G43" s="27"/>
      <c r="H43" s="38"/>
      <c r="I43" s="26">
        <f t="shared" si="9"/>
        <v>0</v>
      </c>
      <c r="J43" s="28">
        <v>30.5</v>
      </c>
      <c r="K43" s="29">
        <f t="shared" si="7"/>
        <v>0</v>
      </c>
    </row>
    <row r="44" spans="1:13" s="10" customFormat="1" ht="18" x14ac:dyDescent="0.3">
      <c r="A44" s="20" t="s">
        <v>152</v>
      </c>
      <c r="B44" s="25" t="s">
        <v>155</v>
      </c>
      <c r="C44" s="26"/>
      <c r="D44" s="26"/>
      <c r="E44" s="26"/>
      <c r="F44" s="26"/>
      <c r="G44" s="26"/>
      <c r="H44" s="38"/>
      <c r="I44" s="26">
        <f t="shared" si="9"/>
        <v>0</v>
      </c>
      <c r="J44" s="28">
        <v>21</v>
      </c>
      <c r="K44" s="29">
        <f t="shared" si="7"/>
        <v>0</v>
      </c>
    </row>
    <row r="45" spans="1:13" s="10" customFormat="1" ht="18" x14ac:dyDescent="0.3">
      <c r="A45" s="20" t="s">
        <v>153</v>
      </c>
      <c r="B45" s="25" t="s">
        <v>156</v>
      </c>
      <c r="C45" s="27"/>
      <c r="D45" s="27"/>
      <c r="E45" s="27"/>
      <c r="F45" s="27"/>
      <c r="G45" s="27"/>
      <c r="H45" s="38"/>
      <c r="I45" s="26">
        <f t="shared" si="9"/>
        <v>0</v>
      </c>
      <c r="J45" s="28">
        <v>30.5</v>
      </c>
      <c r="K45" s="29">
        <f t="shared" si="7"/>
        <v>0</v>
      </c>
      <c r="M45" s="84"/>
    </row>
    <row r="46" spans="1:13" s="10" customFormat="1" ht="30.6" customHeight="1" x14ac:dyDescent="0.3">
      <c r="A46" s="97" t="s">
        <v>167</v>
      </c>
      <c r="B46" s="98"/>
      <c r="C46" s="98"/>
      <c r="D46" s="98"/>
      <c r="E46" s="98"/>
      <c r="F46" s="98"/>
      <c r="G46" s="98"/>
      <c r="H46" s="98"/>
      <c r="I46" s="98"/>
      <c r="J46" s="98"/>
      <c r="K46" s="99"/>
    </row>
    <row r="47" spans="1:13" s="10" customFormat="1" ht="18" x14ac:dyDescent="0.3">
      <c r="A47" s="20" t="s">
        <v>16</v>
      </c>
      <c r="B47" s="25" t="s">
        <v>101</v>
      </c>
      <c r="C47" s="26"/>
      <c r="D47" s="26"/>
      <c r="E47" s="26"/>
      <c r="F47" s="26"/>
      <c r="G47" s="26"/>
      <c r="H47" s="26"/>
      <c r="I47" s="26">
        <f>SUM(C47:H47)</f>
        <v>0</v>
      </c>
      <c r="J47" s="28">
        <v>66.5</v>
      </c>
      <c r="K47" s="29">
        <f>J47*I47</f>
        <v>0</v>
      </c>
    </row>
    <row r="48" spans="1:13" s="10" customFormat="1" ht="18" x14ac:dyDescent="0.3">
      <c r="A48" s="20" t="s">
        <v>17</v>
      </c>
      <c r="B48" s="25" t="s">
        <v>102</v>
      </c>
      <c r="C48" s="26"/>
      <c r="D48" s="26"/>
      <c r="E48" s="26"/>
      <c r="F48" s="26"/>
      <c r="G48" s="26"/>
      <c r="H48" s="26"/>
      <c r="I48" s="26">
        <f>SUM(C48:H48)</f>
        <v>0</v>
      </c>
      <c r="J48" s="28">
        <v>88.7</v>
      </c>
      <c r="K48" s="29">
        <f t="shared" ref="K48:K56" si="10">J48*I48</f>
        <v>0</v>
      </c>
    </row>
    <row r="49" spans="1:13" s="10" customFormat="1" ht="18" x14ac:dyDescent="0.3">
      <c r="A49" s="20" t="s">
        <v>18</v>
      </c>
      <c r="B49" s="25" t="s">
        <v>103</v>
      </c>
      <c r="C49" s="26"/>
      <c r="D49" s="26"/>
      <c r="E49" s="26"/>
      <c r="F49" s="26"/>
      <c r="G49" s="26"/>
      <c r="H49" s="26"/>
      <c r="I49" s="26">
        <f>SUM(C49:H49)</f>
        <v>0</v>
      </c>
      <c r="J49" s="28">
        <v>78.599999999999994</v>
      </c>
      <c r="K49" s="29">
        <f t="shared" si="10"/>
        <v>0</v>
      </c>
    </row>
    <row r="50" spans="1:13" s="10" customFormat="1" ht="18" x14ac:dyDescent="0.3">
      <c r="A50" s="20" t="s">
        <v>223</v>
      </c>
      <c r="B50" s="25" t="s">
        <v>224</v>
      </c>
      <c r="C50" s="26"/>
      <c r="D50" s="26"/>
      <c r="E50" s="26"/>
      <c r="F50" s="26"/>
      <c r="G50" s="26"/>
      <c r="H50" s="26"/>
      <c r="I50" s="26">
        <f>SUM(C50:H50)</f>
        <v>0</v>
      </c>
      <c r="J50" s="28">
        <v>63.5</v>
      </c>
      <c r="K50" s="29">
        <f t="shared" si="10"/>
        <v>0</v>
      </c>
    </row>
    <row r="51" spans="1:13" s="10" customFormat="1" ht="18" x14ac:dyDescent="0.3">
      <c r="A51" s="20" t="s">
        <v>157</v>
      </c>
      <c r="B51" s="25" t="s">
        <v>158</v>
      </c>
      <c r="C51" s="26"/>
      <c r="D51" s="26"/>
      <c r="E51" s="26"/>
      <c r="F51" s="26"/>
      <c r="G51" s="26"/>
      <c r="H51" s="26"/>
      <c r="I51" s="26">
        <f t="shared" ref="I51:I54" si="11">SUM(C51:H51)</f>
        <v>0</v>
      </c>
      <c r="J51" s="28">
        <v>84.5</v>
      </c>
      <c r="K51" s="29">
        <f t="shared" si="10"/>
        <v>0</v>
      </c>
    </row>
    <row r="52" spans="1:13" s="10" customFormat="1" ht="18" x14ac:dyDescent="0.3">
      <c r="A52" s="20" t="s">
        <v>164</v>
      </c>
      <c r="B52" s="25" t="s">
        <v>161</v>
      </c>
      <c r="C52" s="26"/>
      <c r="D52" s="26"/>
      <c r="E52" s="26"/>
      <c r="F52" s="26"/>
      <c r="G52" s="26"/>
      <c r="H52" s="26"/>
      <c r="I52" s="26">
        <f>SUM(C52:H52)</f>
        <v>0</v>
      </c>
      <c r="J52" s="28">
        <v>18.5</v>
      </c>
      <c r="K52" s="29">
        <f t="shared" si="10"/>
        <v>0</v>
      </c>
    </row>
    <row r="53" spans="1:13" s="10" customFormat="1" ht="18" x14ac:dyDescent="0.3">
      <c r="A53" s="20" t="s">
        <v>162</v>
      </c>
      <c r="B53" s="25" t="s">
        <v>159</v>
      </c>
      <c r="C53" s="26"/>
      <c r="D53" s="26"/>
      <c r="E53" s="26"/>
      <c r="F53" s="26"/>
      <c r="G53" s="26"/>
      <c r="H53" s="26"/>
      <c r="I53" s="26">
        <f t="shared" si="11"/>
        <v>0</v>
      </c>
      <c r="J53" s="28">
        <v>23.5</v>
      </c>
      <c r="K53" s="29">
        <f t="shared" si="10"/>
        <v>0</v>
      </c>
    </row>
    <row r="54" spans="1:13" s="10" customFormat="1" ht="18" x14ac:dyDescent="0.3">
      <c r="A54" s="20" t="s">
        <v>163</v>
      </c>
      <c r="B54" s="25" t="s">
        <v>160</v>
      </c>
      <c r="C54" s="26"/>
      <c r="D54" s="26"/>
      <c r="E54" s="26"/>
      <c r="F54" s="26"/>
      <c r="G54" s="26"/>
      <c r="H54" s="26"/>
      <c r="I54" s="26">
        <f t="shared" si="11"/>
        <v>0</v>
      </c>
      <c r="J54" s="28">
        <v>21</v>
      </c>
      <c r="K54" s="29">
        <f t="shared" si="10"/>
        <v>0</v>
      </c>
    </row>
    <row r="55" spans="1:13" s="10" customFormat="1" ht="18" x14ac:dyDescent="0.3">
      <c r="A55" s="20" t="s">
        <v>19</v>
      </c>
      <c r="B55" s="25" t="s">
        <v>104</v>
      </c>
      <c r="C55" s="26"/>
      <c r="D55" s="26"/>
      <c r="E55" s="26"/>
      <c r="F55" s="26"/>
      <c r="G55" s="26"/>
      <c r="H55" s="26"/>
      <c r="I55" s="26">
        <f t="shared" ref="I55:I56" si="12">SUM(C55:H55)</f>
        <v>0</v>
      </c>
      <c r="J55" s="28">
        <v>8.1999999999999993</v>
      </c>
      <c r="K55" s="29">
        <f t="shared" si="10"/>
        <v>0</v>
      </c>
    </row>
    <row r="56" spans="1:13" s="10" customFormat="1" ht="18" x14ac:dyDescent="0.3">
      <c r="A56" s="20" t="s">
        <v>165</v>
      </c>
      <c r="B56" s="25" t="s">
        <v>166</v>
      </c>
      <c r="C56" s="26"/>
      <c r="D56" s="26"/>
      <c r="E56" s="26"/>
      <c r="F56" s="26"/>
      <c r="G56" s="26"/>
      <c r="H56" s="26"/>
      <c r="I56" s="26">
        <f t="shared" si="12"/>
        <v>0</v>
      </c>
      <c r="J56" s="28">
        <v>5.5</v>
      </c>
      <c r="K56" s="29">
        <f t="shared" si="10"/>
        <v>0</v>
      </c>
      <c r="M56" s="84"/>
    </row>
    <row r="57" spans="1:13" s="10" customFormat="1" ht="30" customHeight="1" x14ac:dyDescent="0.3">
      <c r="A57" s="97" t="s">
        <v>276</v>
      </c>
      <c r="B57" s="98"/>
      <c r="C57" s="98"/>
      <c r="D57" s="98"/>
      <c r="E57" s="98"/>
      <c r="F57" s="98"/>
      <c r="G57" s="98"/>
      <c r="H57" s="98"/>
      <c r="I57" s="98"/>
      <c r="J57" s="98"/>
      <c r="K57" s="99"/>
    </row>
    <row r="58" spans="1:13" s="10" customFormat="1" ht="18" x14ac:dyDescent="0.3">
      <c r="A58" s="20" t="s">
        <v>262</v>
      </c>
      <c r="B58" s="25" t="s">
        <v>263</v>
      </c>
      <c r="C58" s="26"/>
      <c r="D58" s="26"/>
      <c r="E58" s="26"/>
      <c r="F58" s="26"/>
      <c r="G58" s="26"/>
      <c r="H58" s="26"/>
      <c r="I58" s="26">
        <f>SUM(C58:H58)</f>
        <v>0</v>
      </c>
      <c r="J58" s="28">
        <v>42.2</v>
      </c>
      <c r="K58" s="29">
        <f>J58*I58</f>
        <v>0</v>
      </c>
    </row>
    <row r="59" spans="1:13" s="10" customFormat="1" ht="18" x14ac:dyDescent="0.3">
      <c r="A59" s="20" t="s">
        <v>22</v>
      </c>
      <c r="B59" s="25" t="s">
        <v>107</v>
      </c>
      <c r="C59" s="26"/>
      <c r="D59" s="26"/>
      <c r="E59" s="26"/>
      <c r="F59" s="26"/>
      <c r="G59" s="26"/>
      <c r="H59" s="26"/>
      <c r="I59" s="26">
        <f>SUM(C59:H59)</f>
        <v>0</v>
      </c>
      <c r="J59" s="28">
        <v>83.9</v>
      </c>
      <c r="K59" s="29">
        <f t="shared" ref="K59:K73" si="13">J59*I59</f>
        <v>0</v>
      </c>
    </row>
    <row r="60" spans="1:13" s="10" customFormat="1" ht="18" x14ac:dyDescent="0.3">
      <c r="A60" s="20" t="s">
        <v>20</v>
      </c>
      <c r="B60" s="25" t="s">
        <v>105</v>
      </c>
      <c r="C60" s="26"/>
      <c r="D60" s="26"/>
      <c r="E60" s="26"/>
      <c r="F60" s="26"/>
      <c r="G60" s="26"/>
      <c r="H60" s="26"/>
      <c r="I60" s="26">
        <f>SUM(C60:H60)</f>
        <v>0</v>
      </c>
      <c r="J60" s="28">
        <v>80.5</v>
      </c>
      <c r="K60" s="29">
        <f t="shared" si="13"/>
        <v>0</v>
      </c>
    </row>
    <row r="61" spans="1:13" s="10" customFormat="1" ht="18" x14ac:dyDescent="0.3">
      <c r="A61" s="20" t="s">
        <v>264</v>
      </c>
      <c r="B61" s="25" t="s">
        <v>265</v>
      </c>
      <c r="C61" s="26"/>
      <c r="D61" s="26"/>
      <c r="E61" s="26"/>
      <c r="F61" s="26"/>
      <c r="G61" s="26"/>
      <c r="H61" s="26"/>
      <c r="I61" s="26">
        <f t="shared" ref="I61" si="14">SUM(C61:H61)</f>
        <v>0</v>
      </c>
      <c r="J61" s="28">
        <v>37.6</v>
      </c>
      <c r="K61" s="29">
        <f t="shared" si="13"/>
        <v>0</v>
      </c>
    </row>
    <row r="62" spans="1:13" s="10" customFormat="1" ht="18" x14ac:dyDescent="0.3">
      <c r="A62" s="20" t="s">
        <v>21</v>
      </c>
      <c r="B62" s="25" t="s">
        <v>106</v>
      </c>
      <c r="C62" s="26"/>
      <c r="D62" s="26"/>
      <c r="E62" s="26"/>
      <c r="F62" s="26"/>
      <c r="G62" s="26"/>
      <c r="H62" s="26"/>
      <c r="I62" s="26">
        <f t="shared" ref="I62:I71" si="15">SUM(C62:H62)</f>
        <v>0</v>
      </c>
      <c r="J62" s="28">
        <v>73.400000000000006</v>
      </c>
      <c r="K62" s="29">
        <f t="shared" si="13"/>
        <v>0</v>
      </c>
    </row>
    <row r="63" spans="1:13" s="10" customFormat="1" ht="18" x14ac:dyDescent="0.3">
      <c r="A63" s="20" t="s">
        <v>266</v>
      </c>
      <c r="B63" s="25" t="s">
        <v>267</v>
      </c>
      <c r="C63" s="26"/>
      <c r="D63" s="26"/>
      <c r="E63" s="26"/>
      <c r="F63" s="26"/>
      <c r="G63" s="26"/>
      <c r="H63" s="26"/>
      <c r="I63" s="26">
        <f t="shared" ref="I63:I68" si="16">SUM(C63:H63)</f>
        <v>0</v>
      </c>
      <c r="J63" s="28">
        <v>23.3</v>
      </c>
      <c r="K63" s="29">
        <f t="shared" si="13"/>
        <v>0</v>
      </c>
    </row>
    <row r="64" spans="1:13" s="10" customFormat="1" ht="18" x14ac:dyDescent="0.3">
      <c r="A64" s="20" t="s">
        <v>23</v>
      </c>
      <c r="B64" s="25" t="s">
        <v>108</v>
      </c>
      <c r="C64" s="26"/>
      <c r="D64" s="26"/>
      <c r="E64" s="26"/>
      <c r="F64" s="26"/>
      <c r="G64" s="26"/>
      <c r="H64" s="26"/>
      <c r="I64" s="26">
        <f t="shared" si="16"/>
        <v>0</v>
      </c>
      <c r="J64" s="28">
        <v>45.4</v>
      </c>
      <c r="K64" s="29">
        <f t="shared" si="13"/>
        <v>0</v>
      </c>
    </row>
    <row r="65" spans="1:13" s="10" customFormat="1" ht="18" x14ac:dyDescent="0.3">
      <c r="A65" s="20" t="s">
        <v>169</v>
      </c>
      <c r="B65" s="25" t="s">
        <v>168</v>
      </c>
      <c r="C65" s="26"/>
      <c r="D65" s="26"/>
      <c r="E65" s="26"/>
      <c r="F65" s="26"/>
      <c r="G65" s="26"/>
      <c r="H65" s="26"/>
      <c r="I65" s="26">
        <f t="shared" si="16"/>
        <v>0</v>
      </c>
      <c r="J65" s="28">
        <v>50.7</v>
      </c>
      <c r="K65" s="29">
        <f t="shared" si="13"/>
        <v>0</v>
      </c>
    </row>
    <row r="66" spans="1:13" s="10" customFormat="1" ht="18" x14ac:dyDescent="0.3">
      <c r="A66" s="20" t="s">
        <v>170</v>
      </c>
      <c r="B66" s="25" t="s">
        <v>171</v>
      </c>
      <c r="C66" s="26"/>
      <c r="D66" s="26"/>
      <c r="E66" s="26"/>
      <c r="F66" s="26"/>
      <c r="G66" s="26"/>
      <c r="H66" s="26"/>
      <c r="I66" s="26">
        <f t="shared" si="16"/>
        <v>0</v>
      </c>
      <c r="J66" s="28">
        <v>101.3</v>
      </c>
      <c r="K66" s="29">
        <f t="shared" si="13"/>
        <v>0</v>
      </c>
    </row>
    <row r="67" spans="1:13" s="10" customFormat="1" ht="18" x14ac:dyDescent="0.3">
      <c r="A67" s="20" t="s">
        <v>290</v>
      </c>
      <c r="B67" s="25" t="s">
        <v>291</v>
      </c>
      <c r="C67" s="26"/>
      <c r="D67" s="26"/>
      <c r="E67" s="26"/>
      <c r="F67" s="26"/>
      <c r="G67" s="26"/>
      <c r="H67" s="26"/>
      <c r="I67" s="26">
        <f t="shared" si="16"/>
        <v>0</v>
      </c>
      <c r="J67" s="28">
        <v>66.5</v>
      </c>
      <c r="K67" s="29">
        <f t="shared" si="13"/>
        <v>0</v>
      </c>
    </row>
    <row r="68" spans="1:13" s="10" customFormat="1" ht="18" x14ac:dyDescent="0.3">
      <c r="A68" s="20" t="s">
        <v>225</v>
      </c>
      <c r="B68" s="25" t="s">
        <v>226</v>
      </c>
      <c r="C68" s="26"/>
      <c r="D68" s="26"/>
      <c r="E68" s="26"/>
      <c r="F68" s="26"/>
      <c r="G68" s="26"/>
      <c r="H68" s="26"/>
      <c r="I68" s="26">
        <f t="shared" si="16"/>
        <v>0</v>
      </c>
      <c r="J68" s="28">
        <v>39.5</v>
      </c>
      <c r="K68" s="29">
        <f t="shared" si="13"/>
        <v>0</v>
      </c>
    </row>
    <row r="69" spans="1:13" s="10" customFormat="1" ht="18" x14ac:dyDescent="0.3">
      <c r="A69" s="20" t="s">
        <v>227</v>
      </c>
      <c r="B69" s="25" t="s">
        <v>228</v>
      </c>
      <c r="C69" s="26"/>
      <c r="D69" s="26"/>
      <c r="E69" s="26"/>
      <c r="F69" s="26"/>
      <c r="G69" s="26"/>
      <c r="H69" s="26"/>
      <c r="I69" s="26">
        <f t="shared" si="15"/>
        <v>0</v>
      </c>
      <c r="J69" s="28">
        <v>58.6</v>
      </c>
      <c r="K69" s="29">
        <f t="shared" si="13"/>
        <v>0</v>
      </c>
    </row>
    <row r="70" spans="1:13" s="10" customFormat="1" ht="18" x14ac:dyDescent="0.3">
      <c r="A70" s="68" t="s">
        <v>173</v>
      </c>
      <c r="B70" s="25" t="s">
        <v>176</v>
      </c>
      <c r="C70" s="26"/>
      <c r="D70" s="26"/>
      <c r="E70" s="26"/>
      <c r="F70" s="26"/>
      <c r="G70" s="26"/>
      <c r="H70" s="26"/>
      <c r="I70" s="26">
        <f>SUM(C70:H70)</f>
        <v>0</v>
      </c>
      <c r="J70" s="28">
        <v>49</v>
      </c>
      <c r="K70" s="29">
        <f t="shared" si="13"/>
        <v>0</v>
      </c>
    </row>
    <row r="71" spans="1:13" s="10" customFormat="1" ht="18" x14ac:dyDescent="0.3">
      <c r="A71" s="68" t="s">
        <v>172</v>
      </c>
      <c r="B71" s="25" t="s">
        <v>175</v>
      </c>
      <c r="C71" s="26"/>
      <c r="D71" s="26"/>
      <c r="E71" s="26"/>
      <c r="F71" s="26"/>
      <c r="G71" s="26"/>
      <c r="H71" s="26"/>
      <c r="I71" s="26">
        <f t="shared" si="15"/>
        <v>0</v>
      </c>
      <c r="J71" s="28">
        <v>49</v>
      </c>
      <c r="K71" s="29">
        <f t="shared" si="13"/>
        <v>0</v>
      </c>
    </row>
    <row r="72" spans="1:13" s="10" customFormat="1" ht="18" x14ac:dyDescent="0.3">
      <c r="A72" s="68" t="s">
        <v>174</v>
      </c>
      <c r="B72" s="25" t="s">
        <v>177</v>
      </c>
      <c r="C72" s="26"/>
      <c r="D72" s="26"/>
      <c r="E72" s="26"/>
      <c r="F72" s="26"/>
      <c r="G72" s="26"/>
      <c r="H72" s="26"/>
      <c r="I72" s="26">
        <f>SUM(C72:H72)</f>
        <v>0</v>
      </c>
      <c r="J72" s="28">
        <v>49</v>
      </c>
      <c r="K72" s="29">
        <f t="shared" si="13"/>
        <v>0</v>
      </c>
    </row>
    <row r="73" spans="1:13" s="10" customFormat="1" ht="18" x14ac:dyDescent="0.3">
      <c r="A73" s="68" t="s">
        <v>288</v>
      </c>
      <c r="B73" s="25" t="s">
        <v>289</v>
      </c>
      <c r="C73" s="26"/>
      <c r="D73" s="26"/>
      <c r="E73" s="26"/>
      <c r="F73" s="26"/>
      <c r="G73" s="26"/>
      <c r="H73" s="26"/>
      <c r="I73" s="26">
        <f>SUM(C73:H73)</f>
        <v>0</v>
      </c>
      <c r="J73" s="28">
        <v>49</v>
      </c>
      <c r="K73" s="29">
        <f t="shared" si="13"/>
        <v>0</v>
      </c>
      <c r="M73" s="84"/>
    </row>
    <row r="74" spans="1:13" s="10" customFormat="1" ht="29.4" customHeight="1" x14ac:dyDescent="0.3">
      <c r="A74" s="97" t="s">
        <v>178</v>
      </c>
      <c r="B74" s="98"/>
      <c r="C74" s="98"/>
      <c r="D74" s="98"/>
      <c r="E74" s="98"/>
      <c r="F74" s="98"/>
      <c r="G74" s="98"/>
      <c r="H74" s="98"/>
      <c r="I74" s="98"/>
      <c r="J74" s="98"/>
      <c r="K74" s="99"/>
    </row>
    <row r="75" spans="1:13" s="10" customFormat="1" ht="18" x14ac:dyDescent="0.3">
      <c r="A75" s="68" t="s">
        <v>185</v>
      </c>
      <c r="B75" s="25" t="s">
        <v>187</v>
      </c>
      <c r="C75" s="26"/>
      <c r="D75" s="26"/>
      <c r="E75" s="26"/>
      <c r="F75" s="26"/>
      <c r="G75" s="26"/>
      <c r="H75" s="26"/>
      <c r="I75" s="26">
        <f>SUM(C75:H75)</f>
        <v>0</v>
      </c>
      <c r="J75" s="28">
        <v>20</v>
      </c>
      <c r="K75" s="29">
        <f>J75*I75</f>
        <v>0</v>
      </c>
    </row>
    <row r="76" spans="1:13" s="10" customFormat="1" ht="18" x14ac:dyDescent="0.3">
      <c r="A76" s="68" t="s">
        <v>247</v>
      </c>
      <c r="B76" s="25" t="s">
        <v>188</v>
      </c>
      <c r="C76" s="26"/>
      <c r="D76" s="26"/>
      <c r="E76" s="26"/>
      <c r="F76" s="26"/>
      <c r="G76" s="26"/>
      <c r="H76" s="26"/>
      <c r="I76" s="26">
        <f t="shared" ref="I76:I78" si="17">SUM(C76:H76)</f>
        <v>0</v>
      </c>
      <c r="J76" s="28">
        <v>20</v>
      </c>
      <c r="K76" s="29">
        <f t="shared" ref="K76:K78" si="18">J76*I76</f>
        <v>0</v>
      </c>
    </row>
    <row r="77" spans="1:13" s="10" customFormat="1" ht="18" x14ac:dyDescent="0.3">
      <c r="A77" s="68" t="s">
        <v>184</v>
      </c>
      <c r="B77" s="25" t="s">
        <v>190</v>
      </c>
      <c r="C77" s="26"/>
      <c r="D77" s="26"/>
      <c r="E77" s="26"/>
      <c r="F77" s="26"/>
      <c r="G77" s="26"/>
      <c r="H77" s="26"/>
      <c r="I77" s="26">
        <f>SUM(C77:H77)</f>
        <v>0</v>
      </c>
      <c r="J77" s="28">
        <v>20</v>
      </c>
      <c r="K77" s="29">
        <f t="shared" si="18"/>
        <v>0</v>
      </c>
    </row>
    <row r="78" spans="1:13" s="10" customFormat="1" ht="18" x14ac:dyDescent="0.3">
      <c r="A78" s="68" t="s">
        <v>186</v>
      </c>
      <c r="B78" s="25" t="s">
        <v>189</v>
      </c>
      <c r="C78" s="26"/>
      <c r="D78" s="26"/>
      <c r="E78" s="26"/>
      <c r="F78" s="26"/>
      <c r="G78" s="26"/>
      <c r="H78" s="26"/>
      <c r="I78" s="26">
        <f t="shared" si="17"/>
        <v>0</v>
      </c>
      <c r="J78" s="28">
        <v>20</v>
      </c>
      <c r="K78" s="29">
        <f t="shared" si="18"/>
        <v>0</v>
      </c>
      <c r="M78" s="84"/>
    </row>
    <row r="79" spans="1:13" s="10" customFormat="1" ht="30.6" customHeight="1" x14ac:dyDescent="0.3">
      <c r="A79" s="97" t="s">
        <v>74</v>
      </c>
      <c r="B79" s="98"/>
      <c r="C79" s="98"/>
      <c r="D79" s="98"/>
      <c r="E79" s="98"/>
      <c r="F79" s="98"/>
      <c r="G79" s="98"/>
      <c r="H79" s="98"/>
      <c r="I79" s="98"/>
      <c r="J79" s="98"/>
      <c r="K79" s="99"/>
    </row>
    <row r="80" spans="1:13" s="10" customFormat="1" ht="18" x14ac:dyDescent="0.3">
      <c r="A80" s="65" t="s">
        <v>24</v>
      </c>
      <c r="B80" s="25" t="s">
        <v>217</v>
      </c>
      <c r="C80" s="27"/>
      <c r="D80" s="27"/>
      <c r="E80" s="27"/>
      <c r="F80" s="27"/>
      <c r="G80" s="27"/>
      <c r="H80" s="27"/>
      <c r="I80" s="27">
        <f>SUM(C80:H80)</f>
        <v>0</v>
      </c>
      <c r="J80" s="39">
        <v>26.9</v>
      </c>
      <c r="K80" s="29">
        <f>J80*I80</f>
        <v>0</v>
      </c>
    </row>
    <row r="81" spans="1:13" s="10" customFormat="1" ht="18" x14ac:dyDescent="0.3">
      <c r="A81" s="20" t="s">
        <v>25</v>
      </c>
      <c r="B81" s="25" t="s">
        <v>218</v>
      </c>
      <c r="C81" s="26"/>
      <c r="D81" s="26"/>
      <c r="E81" s="26"/>
      <c r="F81" s="26"/>
      <c r="G81" s="26"/>
      <c r="H81" s="27"/>
      <c r="I81" s="27">
        <f t="shared" ref="I81:I87" si="19">SUM(C81:H81)</f>
        <v>0</v>
      </c>
      <c r="J81" s="28">
        <v>31.6</v>
      </c>
      <c r="K81" s="29">
        <f t="shared" ref="K81:K87" si="20">J81*I81</f>
        <v>0</v>
      </c>
    </row>
    <row r="82" spans="1:13" s="10" customFormat="1" ht="18" x14ac:dyDescent="0.3">
      <c r="A82" s="20" t="s">
        <v>30</v>
      </c>
      <c r="B82" s="25" t="s">
        <v>208</v>
      </c>
      <c r="C82" s="26"/>
      <c r="D82" s="26"/>
      <c r="E82" s="26"/>
      <c r="F82" s="26"/>
      <c r="G82" s="26"/>
      <c r="H82" s="27"/>
      <c r="I82" s="27">
        <f>SUM(C82:H82)</f>
        <v>0</v>
      </c>
      <c r="J82" s="28">
        <v>28.8</v>
      </c>
      <c r="K82" s="29">
        <f t="shared" si="20"/>
        <v>0</v>
      </c>
    </row>
    <row r="83" spans="1:13" s="10" customFormat="1" ht="18" x14ac:dyDescent="0.3">
      <c r="A83" s="20" t="s">
        <v>28</v>
      </c>
      <c r="B83" s="25" t="s">
        <v>206</v>
      </c>
      <c r="C83" s="26"/>
      <c r="D83" s="26"/>
      <c r="E83" s="26"/>
      <c r="F83" s="26"/>
      <c r="G83" s="26"/>
      <c r="H83" s="27"/>
      <c r="I83" s="27">
        <f>SUM(C83:H83)</f>
        <v>0</v>
      </c>
      <c r="J83" s="28">
        <v>28.8</v>
      </c>
      <c r="K83" s="29">
        <f t="shared" si="20"/>
        <v>0</v>
      </c>
    </row>
    <row r="84" spans="1:13" s="10" customFormat="1" ht="18" x14ac:dyDescent="0.3">
      <c r="A84" s="20" t="s">
        <v>29</v>
      </c>
      <c r="B84" s="25" t="s">
        <v>207</v>
      </c>
      <c r="C84" s="26"/>
      <c r="D84" s="26"/>
      <c r="E84" s="26"/>
      <c r="F84" s="26"/>
      <c r="G84" s="26"/>
      <c r="H84" s="27"/>
      <c r="I84" s="27">
        <f>SUM(C84:H84)</f>
        <v>0</v>
      </c>
      <c r="J84" s="28">
        <v>29.5</v>
      </c>
      <c r="K84" s="29">
        <f t="shared" si="20"/>
        <v>0</v>
      </c>
    </row>
    <row r="85" spans="1:13" s="10" customFormat="1" ht="18" x14ac:dyDescent="0.3">
      <c r="A85" s="20" t="s">
        <v>26</v>
      </c>
      <c r="B85" s="25" t="s">
        <v>204</v>
      </c>
      <c r="C85" s="26"/>
      <c r="D85" s="26"/>
      <c r="E85" s="26"/>
      <c r="F85" s="26"/>
      <c r="G85" s="26"/>
      <c r="H85" s="27"/>
      <c r="I85" s="27">
        <f t="shared" si="19"/>
        <v>0</v>
      </c>
      <c r="J85" s="28">
        <v>30.8</v>
      </c>
      <c r="K85" s="29">
        <f t="shared" si="20"/>
        <v>0</v>
      </c>
    </row>
    <row r="86" spans="1:13" s="10" customFormat="1" ht="18" x14ac:dyDescent="0.3">
      <c r="A86" s="20" t="s">
        <v>27</v>
      </c>
      <c r="B86" s="25" t="s">
        <v>205</v>
      </c>
      <c r="C86" s="26"/>
      <c r="D86" s="26"/>
      <c r="E86" s="26"/>
      <c r="F86" s="26"/>
      <c r="G86" s="26"/>
      <c r="H86" s="27"/>
      <c r="I86" s="27">
        <f t="shared" si="19"/>
        <v>0</v>
      </c>
      <c r="J86" s="28">
        <v>32.1</v>
      </c>
      <c r="K86" s="29">
        <f t="shared" si="20"/>
        <v>0</v>
      </c>
    </row>
    <row r="87" spans="1:13" s="10" customFormat="1" ht="18" x14ac:dyDescent="0.3">
      <c r="A87" s="20" t="s">
        <v>31</v>
      </c>
      <c r="B87" s="25" t="s">
        <v>209</v>
      </c>
      <c r="C87" s="26"/>
      <c r="D87" s="26"/>
      <c r="E87" s="26"/>
      <c r="F87" s="26"/>
      <c r="G87" s="26"/>
      <c r="H87" s="27"/>
      <c r="I87" s="27">
        <f t="shared" si="19"/>
        <v>0</v>
      </c>
      <c r="J87" s="28">
        <v>44.9</v>
      </c>
      <c r="K87" s="29">
        <f t="shared" si="20"/>
        <v>0</v>
      </c>
      <c r="M87" s="84"/>
    </row>
    <row r="88" spans="1:13" s="10" customFormat="1" ht="30" customHeight="1" x14ac:dyDescent="0.3">
      <c r="A88" s="97" t="s">
        <v>278</v>
      </c>
      <c r="B88" s="98"/>
      <c r="C88" s="98"/>
      <c r="D88" s="98"/>
      <c r="E88" s="98"/>
      <c r="F88" s="98"/>
      <c r="G88" s="98"/>
      <c r="H88" s="98"/>
      <c r="I88" s="98"/>
      <c r="J88" s="98"/>
      <c r="K88" s="99"/>
    </row>
    <row r="89" spans="1:13" s="10" customFormat="1" ht="18" x14ac:dyDescent="0.3">
      <c r="A89" s="69" t="s">
        <v>32</v>
      </c>
      <c r="B89" s="25" t="s">
        <v>210</v>
      </c>
      <c r="C89" s="26"/>
      <c r="D89" s="26"/>
      <c r="E89" s="26"/>
      <c r="F89" s="26"/>
      <c r="G89" s="26"/>
      <c r="H89" s="26"/>
      <c r="I89" s="26">
        <f>SUM(C89:H89)</f>
        <v>0</v>
      </c>
      <c r="J89" s="39">
        <v>6.8</v>
      </c>
      <c r="K89" s="29">
        <f>J89*I89</f>
        <v>0</v>
      </c>
    </row>
    <row r="90" spans="1:13" s="10" customFormat="1" ht="18" x14ac:dyDescent="0.3">
      <c r="A90" s="69" t="s">
        <v>33</v>
      </c>
      <c r="B90" s="25" t="s">
        <v>211</v>
      </c>
      <c r="C90" s="26"/>
      <c r="D90" s="26"/>
      <c r="E90" s="26"/>
      <c r="F90" s="26"/>
      <c r="G90" s="26"/>
      <c r="H90" s="26"/>
      <c r="I90" s="26">
        <f t="shared" ref="I90:I105" si="21">SUM(C90:H90)</f>
        <v>0</v>
      </c>
      <c r="J90" s="39">
        <v>6.8</v>
      </c>
      <c r="K90" s="29">
        <f t="shared" ref="K90:K107" si="22">J90*I90</f>
        <v>0</v>
      </c>
    </row>
    <row r="91" spans="1:13" s="10" customFormat="1" ht="18" x14ac:dyDescent="0.3">
      <c r="A91" s="69" t="s">
        <v>34</v>
      </c>
      <c r="B91" s="25" t="s">
        <v>212</v>
      </c>
      <c r="C91" s="26"/>
      <c r="D91" s="26"/>
      <c r="E91" s="26"/>
      <c r="F91" s="26"/>
      <c r="G91" s="26"/>
      <c r="H91" s="26"/>
      <c r="I91" s="26">
        <v>0</v>
      </c>
      <c r="J91" s="39">
        <v>6.8</v>
      </c>
      <c r="K91" s="29">
        <f t="shared" si="22"/>
        <v>0</v>
      </c>
    </row>
    <row r="92" spans="1:13" s="10" customFormat="1" ht="18" x14ac:dyDescent="0.3">
      <c r="A92" s="69" t="s">
        <v>283</v>
      </c>
      <c r="B92" s="25" t="s">
        <v>284</v>
      </c>
      <c r="C92" s="26"/>
      <c r="D92" s="26"/>
      <c r="E92" s="26"/>
      <c r="F92" s="26"/>
      <c r="G92" s="26"/>
      <c r="H92" s="26"/>
      <c r="I92" s="26">
        <f t="shared" si="21"/>
        <v>0</v>
      </c>
      <c r="J92" s="39">
        <v>6.8</v>
      </c>
      <c r="K92" s="29">
        <f t="shared" si="22"/>
        <v>0</v>
      </c>
    </row>
    <row r="93" spans="1:13" s="10" customFormat="1" ht="18" x14ac:dyDescent="0.3">
      <c r="A93" s="69" t="s">
        <v>268</v>
      </c>
      <c r="B93" s="25" t="s">
        <v>269</v>
      </c>
      <c r="C93" s="26"/>
      <c r="D93" s="26"/>
      <c r="E93" s="26"/>
      <c r="F93" s="26"/>
      <c r="G93" s="26"/>
      <c r="H93" s="26"/>
      <c r="I93" s="26">
        <f t="shared" si="21"/>
        <v>0</v>
      </c>
      <c r="J93" s="39">
        <v>6.8</v>
      </c>
      <c r="K93" s="29">
        <f t="shared" si="22"/>
        <v>0</v>
      </c>
    </row>
    <row r="94" spans="1:13" s="10" customFormat="1" ht="18" x14ac:dyDescent="0.3">
      <c r="A94" s="70" t="s">
        <v>35</v>
      </c>
      <c r="B94" s="25" t="s">
        <v>109</v>
      </c>
      <c r="C94" s="26"/>
      <c r="D94" s="26"/>
      <c r="E94" s="26"/>
      <c r="F94" s="26"/>
      <c r="G94" s="26"/>
      <c r="H94" s="26"/>
      <c r="I94" s="26">
        <f t="shared" si="21"/>
        <v>0</v>
      </c>
      <c r="J94" s="40">
        <v>9</v>
      </c>
      <c r="K94" s="29">
        <f t="shared" si="22"/>
        <v>0</v>
      </c>
    </row>
    <row r="95" spans="1:13" s="10" customFormat="1" ht="18" x14ac:dyDescent="0.3">
      <c r="A95" s="70" t="s">
        <v>36</v>
      </c>
      <c r="B95" s="25" t="s">
        <v>110</v>
      </c>
      <c r="C95" s="26"/>
      <c r="D95" s="26"/>
      <c r="E95" s="26"/>
      <c r="F95" s="26"/>
      <c r="G95" s="26"/>
      <c r="H95" s="26"/>
      <c r="I95" s="26">
        <f t="shared" si="21"/>
        <v>0</v>
      </c>
      <c r="J95" s="40">
        <v>9</v>
      </c>
      <c r="K95" s="29">
        <f t="shared" si="22"/>
        <v>0</v>
      </c>
    </row>
    <row r="96" spans="1:13" s="10" customFormat="1" ht="18" x14ac:dyDescent="0.3">
      <c r="A96" s="70" t="s">
        <v>37</v>
      </c>
      <c r="B96" s="25" t="s">
        <v>111</v>
      </c>
      <c r="C96" s="26"/>
      <c r="D96" s="26"/>
      <c r="E96" s="26"/>
      <c r="F96" s="26"/>
      <c r="G96" s="26"/>
      <c r="H96" s="26"/>
      <c r="I96" s="26">
        <f t="shared" si="21"/>
        <v>0</v>
      </c>
      <c r="J96" s="28">
        <v>6.2</v>
      </c>
      <c r="K96" s="29">
        <f t="shared" si="22"/>
        <v>0</v>
      </c>
    </row>
    <row r="97" spans="1:13" s="10" customFormat="1" ht="18" x14ac:dyDescent="0.3">
      <c r="A97" s="70" t="s">
        <v>38</v>
      </c>
      <c r="B97" s="25" t="s">
        <v>112</v>
      </c>
      <c r="C97" s="26"/>
      <c r="D97" s="26"/>
      <c r="E97" s="26"/>
      <c r="F97" s="26"/>
      <c r="G97" s="26"/>
      <c r="H97" s="26"/>
      <c r="I97" s="26">
        <f t="shared" si="21"/>
        <v>0</v>
      </c>
      <c r="J97" s="28">
        <v>6.2</v>
      </c>
      <c r="K97" s="29">
        <f t="shared" si="22"/>
        <v>0</v>
      </c>
    </row>
    <row r="98" spans="1:13" s="10" customFormat="1" ht="18" x14ac:dyDescent="0.3">
      <c r="A98" s="70" t="s">
        <v>113</v>
      </c>
      <c r="B98" s="56" t="s">
        <v>117</v>
      </c>
      <c r="C98" s="26"/>
      <c r="D98" s="26"/>
      <c r="E98" s="26"/>
      <c r="F98" s="26"/>
      <c r="G98" s="26"/>
      <c r="H98" s="26"/>
      <c r="I98" s="26">
        <f t="shared" si="21"/>
        <v>0</v>
      </c>
      <c r="J98" s="28">
        <v>6.2</v>
      </c>
      <c r="K98" s="29">
        <f t="shared" si="22"/>
        <v>0</v>
      </c>
    </row>
    <row r="99" spans="1:13" s="10" customFormat="1" ht="18" x14ac:dyDescent="0.3">
      <c r="A99" s="69" t="s">
        <v>213</v>
      </c>
      <c r="B99" s="25" t="s">
        <v>215</v>
      </c>
      <c r="C99" s="43"/>
      <c r="D99" s="43"/>
      <c r="E99" s="43"/>
      <c r="F99" s="43"/>
      <c r="G99" s="43"/>
      <c r="H99" s="26"/>
      <c r="I99" s="26">
        <f>SUM(C99:H99)</f>
        <v>0</v>
      </c>
      <c r="J99" s="40">
        <f>14.5/1.1</f>
        <v>13.18181818181818</v>
      </c>
      <c r="K99" s="29">
        <f>J99*I99</f>
        <v>0</v>
      </c>
    </row>
    <row r="100" spans="1:13" s="10" customFormat="1" ht="18" x14ac:dyDescent="0.3">
      <c r="A100" s="69" t="s">
        <v>216</v>
      </c>
      <c r="B100" s="25" t="s">
        <v>214</v>
      </c>
      <c r="C100" s="43"/>
      <c r="D100" s="43"/>
      <c r="E100" s="43"/>
      <c r="F100" s="43"/>
      <c r="G100" s="43"/>
      <c r="H100" s="26"/>
      <c r="I100" s="26">
        <f>SUM(C100:H100)</f>
        <v>0</v>
      </c>
      <c r="J100" s="40">
        <f>16/1.1</f>
        <v>14.545454545454545</v>
      </c>
      <c r="K100" s="29">
        <f>J100*I100</f>
        <v>0</v>
      </c>
      <c r="M100" s="84"/>
    </row>
    <row r="101" spans="1:13" s="10" customFormat="1" ht="30.6" customHeight="1" x14ac:dyDescent="0.3">
      <c r="A101" s="97" t="s">
        <v>277</v>
      </c>
      <c r="B101" s="98"/>
      <c r="C101" s="98"/>
      <c r="D101" s="98"/>
      <c r="E101" s="98"/>
      <c r="F101" s="98"/>
      <c r="G101" s="98"/>
      <c r="H101" s="98"/>
      <c r="I101" s="98"/>
      <c r="J101" s="98"/>
      <c r="K101" s="99"/>
    </row>
    <row r="102" spans="1:13" s="10" customFormat="1" ht="18" x14ac:dyDescent="0.3">
      <c r="A102" s="69" t="s">
        <v>39</v>
      </c>
      <c r="B102" s="25" t="s">
        <v>114</v>
      </c>
      <c r="C102" s="43"/>
      <c r="D102" s="43"/>
      <c r="E102" s="43"/>
      <c r="F102" s="43"/>
      <c r="G102" s="43"/>
      <c r="H102" s="43"/>
      <c r="I102" s="26">
        <f t="shared" si="21"/>
        <v>0</v>
      </c>
      <c r="J102" s="28">
        <v>3.5</v>
      </c>
      <c r="K102" s="29">
        <f t="shared" si="22"/>
        <v>0</v>
      </c>
    </row>
    <row r="103" spans="1:13" s="10" customFormat="1" ht="18" x14ac:dyDescent="0.3">
      <c r="A103" s="70" t="s">
        <v>145</v>
      </c>
      <c r="B103" s="25" t="s">
        <v>146</v>
      </c>
      <c r="C103" s="43"/>
      <c r="D103" s="43"/>
      <c r="E103" s="43"/>
      <c r="F103" s="43"/>
      <c r="G103" s="43"/>
      <c r="H103" s="43"/>
      <c r="I103" s="26">
        <f t="shared" si="21"/>
        <v>0</v>
      </c>
      <c r="J103" s="40">
        <v>3.5</v>
      </c>
      <c r="K103" s="29">
        <f t="shared" si="22"/>
        <v>0</v>
      </c>
    </row>
    <row r="104" spans="1:13" s="10" customFormat="1" ht="18" x14ac:dyDescent="0.3">
      <c r="A104" s="70" t="s">
        <v>40</v>
      </c>
      <c r="B104" s="25" t="s">
        <v>115</v>
      </c>
      <c r="C104" s="43"/>
      <c r="D104" s="43"/>
      <c r="E104" s="43"/>
      <c r="F104" s="43"/>
      <c r="G104" s="43"/>
      <c r="H104" s="43"/>
      <c r="I104" s="26">
        <f t="shared" si="21"/>
        <v>0</v>
      </c>
      <c r="J104" s="40">
        <v>4.5</v>
      </c>
      <c r="K104" s="29">
        <f t="shared" si="22"/>
        <v>0</v>
      </c>
    </row>
    <row r="105" spans="1:13" s="10" customFormat="1" ht="18" x14ac:dyDescent="0.3">
      <c r="A105" s="70" t="s">
        <v>41</v>
      </c>
      <c r="B105" s="25" t="s">
        <v>116</v>
      </c>
      <c r="C105" s="43"/>
      <c r="D105" s="43"/>
      <c r="E105" s="43"/>
      <c r="F105" s="43"/>
      <c r="G105" s="43"/>
      <c r="H105" s="43"/>
      <c r="I105" s="26">
        <f t="shared" si="21"/>
        <v>0</v>
      </c>
      <c r="J105" s="40">
        <v>4.5</v>
      </c>
      <c r="K105" s="29">
        <f t="shared" si="22"/>
        <v>0</v>
      </c>
    </row>
    <row r="106" spans="1:13" s="10" customFormat="1" ht="18" x14ac:dyDescent="0.3">
      <c r="A106" s="70" t="s">
        <v>251</v>
      </c>
      <c r="B106" s="25" t="s">
        <v>252</v>
      </c>
      <c r="C106" s="43"/>
      <c r="D106" s="43"/>
      <c r="E106" s="43"/>
      <c r="F106" s="43"/>
      <c r="G106" s="43"/>
      <c r="H106" s="43"/>
      <c r="I106" s="26">
        <f>SUM(C106:H106)</f>
        <v>0</v>
      </c>
      <c r="J106" s="40">
        <v>4.5</v>
      </c>
      <c r="K106" s="29">
        <f t="shared" si="22"/>
        <v>0</v>
      </c>
      <c r="M106" s="84"/>
    </row>
    <row r="107" spans="1:13" s="10" customFormat="1" ht="18" x14ac:dyDescent="0.3">
      <c r="A107" s="70" t="s">
        <v>281</v>
      </c>
      <c r="B107" s="25" t="s">
        <v>282</v>
      </c>
      <c r="C107" s="43"/>
      <c r="D107" s="43"/>
      <c r="E107" s="43"/>
      <c r="F107" s="43"/>
      <c r="G107" s="43"/>
      <c r="H107" s="43"/>
      <c r="I107" s="26">
        <f>SUM(C107:H107)</f>
        <v>0</v>
      </c>
      <c r="J107" s="86">
        <v>4</v>
      </c>
      <c r="K107" s="29">
        <f t="shared" si="22"/>
        <v>0</v>
      </c>
      <c r="M107" s="84"/>
    </row>
    <row r="108" spans="1:13" s="10" customFormat="1" ht="52.5" customHeight="1" x14ac:dyDescent="0.3">
      <c r="A108" s="132" t="s">
        <v>88</v>
      </c>
      <c r="B108" s="133"/>
      <c r="C108" s="133"/>
      <c r="D108" s="133"/>
      <c r="E108" s="133"/>
      <c r="F108" s="133"/>
      <c r="G108" s="133"/>
      <c r="H108" s="133"/>
      <c r="I108" s="133"/>
      <c r="J108" s="134"/>
      <c r="K108" s="29">
        <f>SUM(K31:K45)+SUM(K47:K56)+SUM(K58:K73)+SUM(K75:K78)+SUM(K80:K87)+SUM(K89:K107)</f>
        <v>0</v>
      </c>
    </row>
    <row r="109" spans="1:13" s="10" customFormat="1" ht="30" customHeight="1" x14ac:dyDescent="0.3">
      <c r="A109" s="135" t="s">
        <v>80</v>
      </c>
      <c r="B109" s="136"/>
      <c r="C109" s="136"/>
      <c r="D109" s="136"/>
      <c r="E109" s="136"/>
      <c r="F109" s="136"/>
      <c r="G109" s="136"/>
      <c r="H109" s="136"/>
      <c r="I109" s="136"/>
      <c r="J109" s="136"/>
      <c r="K109" s="137"/>
    </row>
    <row r="110" spans="1:13" s="10" customFormat="1" ht="18" x14ac:dyDescent="0.3">
      <c r="A110" s="20" t="s">
        <v>229</v>
      </c>
      <c r="B110" s="25" t="s">
        <v>230</v>
      </c>
      <c r="C110" s="26"/>
      <c r="D110" s="26"/>
      <c r="E110" s="26"/>
      <c r="F110" s="26"/>
      <c r="G110" s="26"/>
      <c r="H110" s="26"/>
      <c r="I110" s="26">
        <f t="shared" ref="I110:I125" si="23">SUM(C110:H110)</f>
        <v>0</v>
      </c>
      <c r="J110" s="28">
        <v>4.5</v>
      </c>
      <c r="K110" s="29">
        <f>J110*I110</f>
        <v>0</v>
      </c>
    </row>
    <row r="111" spans="1:13" s="10" customFormat="1" ht="18" x14ac:dyDescent="0.3">
      <c r="A111" s="20" t="s">
        <v>232</v>
      </c>
      <c r="B111" s="25" t="s">
        <v>231</v>
      </c>
      <c r="C111" s="27"/>
      <c r="D111" s="27"/>
      <c r="E111" s="27"/>
      <c r="F111" s="27"/>
      <c r="G111" s="27"/>
      <c r="H111" s="26"/>
      <c r="I111" s="26">
        <f t="shared" si="23"/>
        <v>0</v>
      </c>
      <c r="J111" s="39">
        <v>4.5</v>
      </c>
      <c r="K111" s="29">
        <f t="shared" ref="K111:K124" si="24">J111*I111</f>
        <v>0</v>
      </c>
    </row>
    <row r="112" spans="1:13" s="10" customFormat="1" ht="18" x14ac:dyDescent="0.3">
      <c r="A112" s="20" t="s">
        <v>53</v>
      </c>
      <c r="B112" s="25" t="s">
        <v>125</v>
      </c>
      <c r="C112" s="26"/>
      <c r="D112" s="26"/>
      <c r="E112" s="26"/>
      <c r="F112" s="26"/>
      <c r="G112" s="26"/>
      <c r="H112" s="26"/>
      <c r="I112" s="26">
        <f t="shared" si="23"/>
        <v>0</v>
      </c>
      <c r="J112" s="28">
        <v>3.5</v>
      </c>
      <c r="K112" s="29">
        <f t="shared" si="24"/>
        <v>0</v>
      </c>
    </row>
    <row r="113" spans="1:13" s="10" customFormat="1" ht="18" x14ac:dyDescent="0.3">
      <c r="A113" s="20" t="s">
        <v>272</v>
      </c>
      <c r="B113" s="25" t="s">
        <v>126</v>
      </c>
      <c r="C113" s="26"/>
      <c r="D113" s="26"/>
      <c r="E113" s="26"/>
      <c r="F113" s="26"/>
      <c r="G113" s="26"/>
      <c r="H113" s="26"/>
      <c r="I113" s="26">
        <f t="shared" si="23"/>
        <v>0</v>
      </c>
      <c r="J113" s="28">
        <v>3.5</v>
      </c>
      <c r="K113" s="29">
        <f t="shared" si="24"/>
        <v>0</v>
      </c>
    </row>
    <row r="114" spans="1:13" s="10" customFormat="1" ht="18" x14ac:dyDescent="0.3">
      <c r="A114" s="20" t="s">
        <v>54</v>
      </c>
      <c r="B114" s="25" t="s">
        <v>127</v>
      </c>
      <c r="C114" s="26"/>
      <c r="D114" s="26"/>
      <c r="E114" s="26"/>
      <c r="F114" s="26"/>
      <c r="G114" s="26"/>
      <c r="H114" s="26"/>
      <c r="I114" s="26">
        <f t="shared" si="23"/>
        <v>0</v>
      </c>
      <c r="J114" s="28">
        <v>9</v>
      </c>
      <c r="K114" s="29">
        <f t="shared" si="24"/>
        <v>0</v>
      </c>
    </row>
    <row r="115" spans="1:13" s="10" customFormat="1" ht="18" x14ac:dyDescent="0.3">
      <c r="A115" s="20" t="s">
        <v>55</v>
      </c>
      <c r="B115" s="25" t="s">
        <v>128</v>
      </c>
      <c r="C115" s="26"/>
      <c r="D115" s="26"/>
      <c r="E115" s="26"/>
      <c r="F115" s="26"/>
      <c r="G115" s="26"/>
      <c r="H115" s="26"/>
      <c r="I115" s="26">
        <f t="shared" si="23"/>
        <v>0</v>
      </c>
      <c r="J115" s="28">
        <v>7.5</v>
      </c>
      <c r="K115" s="29">
        <f t="shared" si="24"/>
        <v>0</v>
      </c>
    </row>
    <row r="116" spans="1:13" s="10" customFormat="1" ht="18" x14ac:dyDescent="0.3">
      <c r="A116" s="20" t="s">
        <v>248</v>
      </c>
      <c r="B116" s="25" t="s">
        <v>129</v>
      </c>
      <c r="C116" s="26"/>
      <c r="D116" s="26"/>
      <c r="E116" s="26"/>
      <c r="F116" s="26"/>
      <c r="G116" s="26"/>
      <c r="H116" s="26"/>
      <c r="I116" s="26">
        <f t="shared" si="23"/>
        <v>0</v>
      </c>
      <c r="J116" s="28">
        <v>6.9</v>
      </c>
      <c r="K116" s="29">
        <f t="shared" si="24"/>
        <v>0</v>
      </c>
    </row>
    <row r="117" spans="1:13" s="10" customFormat="1" ht="18" x14ac:dyDescent="0.3">
      <c r="A117" s="20" t="s">
        <v>56</v>
      </c>
      <c r="B117" s="26" t="s">
        <v>130</v>
      </c>
      <c r="C117" s="38"/>
      <c r="D117" s="38"/>
      <c r="E117" s="38"/>
      <c r="F117" s="38"/>
      <c r="G117" s="38"/>
      <c r="H117" s="26"/>
      <c r="I117" s="26">
        <f t="shared" si="23"/>
        <v>0</v>
      </c>
      <c r="J117" s="28">
        <v>6.9</v>
      </c>
      <c r="K117" s="29">
        <f t="shared" si="24"/>
        <v>0</v>
      </c>
    </row>
    <row r="118" spans="1:13" s="10" customFormat="1" ht="18" x14ac:dyDescent="0.3">
      <c r="A118" s="20" t="s">
        <v>57</v>
      </c>
      <c r="B118" s="26" t="s">
        <v>131</v>
      </c>
      <c r="C118" s="38"/>
      <c r="D118" s="38"/>
      <c r="E118" s="38"/>
      <c r="F118" s="38"/>
      <c r="G118" s="38"/>
      <c r="H118" s="26"/>
      <c r="I118" s="26">
        <f t="shared" si="23"/>
        <v>0</v>
      </c>
      <c r="J118" s="28">
        <v>6.9</v>
      </c>
      <c r="K118" s="29">
        <f t="shared" si="24"/>
        <v>0</v>
      </c>
    </row>
    <row r="119" spans="1:13" s="10" customFormat="1" ht="18" x14ac:dyDescent="0.3">
      <c r="A119" s="20" t="s">
        <v>143</v>
      </c>
      <c r="B119" s="26" t="s">
        <v>144</v>
      </c>
      <c r="C119" s="38"/>
      <c r="D119" s="38"/>
      <c r="E119" s="38"/>
      <c r="F119" s="38"/>
      <c r="G119" s="38"/>
      <c r="H119" s="26"/>
      <c r="I119" s="26">
        <f t="shared" si="23"/>
        <v>0</v>
      </c>
      <c r="J119" s="28">
        <v>7.5</v>
      </c>
      <c r="K119" s="29">
        <f t="shared" si="24"/>
        <v>0</v>
      </c>
    </row>
    <row r="120" spans="1:13" s="10" customFormat="1" ht="18" x14ac:dyDescent="0.3">
      <c r="A120" s="20" t="s">
        <v>58</v>
      </c>
      <c r="B120" s="26" t="s">
        <v>132</v>
      </c>
      <c r="C120" s="38"/>
      <c r="D120" s="38"/>
      <c r="E120" s="38"/>
      <c r="F120" s="38"/>
      <c r="G120" s="38"/>
      <c r="H120" s="26"/>
      <c r="I120" s="26">
        <f t="shared" si="23"/>
        <v>0</v>
      </c>
      <c r="J120" s="28">
        <v>4.5</v>
      </c>
      <c r="K120" s="29">
        <f t="shared" si="24"/>
        <v>0</v>
      </c>
    </row>
    <row r="121" spans="1:13" s="10" customFormat="1" ht="18" x14ac:dyDescent="0.3">
      <c r="A121" s="71" t="s">
        <v>233</v>
      </c>
      <c r="B121" s="26" t="s">
        <v>253</v>
      </c>
      <c r="C121" s="38"/>
      <c r="D121" s="38"/>
      <c r="E121" s="38"/>
      <c r="F121" s="38"/>
      <c r="G121" s="38"/>
      <c r="H121" s="26"/>
      <c r="I121" s="26">
        <f t="shared" si="23"/>
        <v>0</v>
      </c>
      <c r="J121" s="28">
        <v>7.5</v>
      </c>
      <c r="K121" s="29">
        <f t="shared" si="24"/>
        <v>0</v>
      </c>
    </row>
    <row r="122" spans="1:13" s="10" customFormat="1" ht="18" x14ac:dyDescent="0.3">
      <c r="A122" s="71" t="s">
        <v>59</v>
      </c>
      <c r="B122" s="26" t="s">
        <v>133</v>
      </c>
      <c r="C122" s="38"/>
      <c r="D122" s="38"/>
      <c r="E122" s="38"/>
      <c r="F122" s="38"/>
      <c r="G122" s="38"/>
      <c r="H122" s="26"/>
      <c r="I122" s="26">
        <f t="shared" si="23"/>
        <v>0</v>
      </c>
      <c r="J122" s="28">
        <v>4.5</v>
      </c>
      <c r="K122" s="29">
        <f t="shared" si="24"/>
        <v>0</v>
      </c>
    </row>
    <row r="123" spans="1:13" s="10" customFormat="1" ht="18" x14ac:dyDescent="0.3">
      <c r="A123" s="71" t="s">
        <v>234</v>
      </c>
      <c r="B123" s="26" t="s">
        <v>254</v>
      </c>
      <c r="C123" s="38"/>
      <c r="D123" s="38"/>
      <c r="E123" s="38"/>
      <c r="F123" s="38"/>
      <c r="G123" s="38"/>
      <c r="H123" s="26"/>
      <c r="I123" s="26">
        <f t="shared" si="23"/>
        <v>0</v>
      </c>
      <c r="J123" s="28">
        <v>7.5</v>
      </c>
      <c r="K123" s="29">
        <f t="shared" si="24"/>
        <v>0</v>
      </c>
    </row>
    <row r="124" spans="1:13" s="10" customFormat="1" ht="18" x14ac:dyDescent="0.3">
      <c r="A124" s="20" t="s">
        <v>280</v>
      </c>
      <c r="B124" s="26" t="s">
        <v>280</v>
      </c>
      <c r="C124" s="38"/>
      <c r="D124" s="38"/>
      <c r="E124" s="38"/>
      <c r="F124" s="38"/>
      <c r="G124" s="38"/>
      <c r="H124" s="26"/>
      <c r="I124" s="26">
        <f t="shared" si="23"/>
        <v>0</v>
      </c>
      <c r="J124" s="28">
        <v>3.5</v>
      </c>
      <c r="K124" s="29">
        <f t="shared" si="24"/>
        <v>0</v>
      </c>
    </row>
    <row r="125" spans="1:13" s="10" customFormat="1" ht="18.600000000000001" thickBot="1" x14ac:dyDescent="0.35">
      <c r="A125" s="20" t="s">
        <v>279</v>
      </c>
      <c r="B125" s="26" t="s">
        <v>279</v>
      </c>
      <c r="C125" s="38"/>
      <c r="D125" s="38"/>
      <c r="E125" s="38"/>
      <c r="F125" s="38"/>
      <c r="G125" s="38"/>
      <c r="H125" s="26"/>
      <c r="I125" s="26">
        <f t="shared" si="23"/>
        <v>0</v>
      </c>
      <c r="J125" s="28">
        <v>6</v>
      </c>
      <c r="K125" s="29">
        <f>J125*I125</f>
        <v>0</v>
      </c>
      <c r="M125" s="84"/>
    </row>
    <row r="126" spans="1:13" s="10" customFormat="1" ht="30" customHeight="1" x14ac:dyDescent="0.3">
      <c r="A126" s="123" t="s">
        <v>5</v>
      </c>
      <c r="B126" s="124"/>
      <c r="C126" s="124"/>
      <c r="D126" s="124"/>
      <c r="E126" s="124"/>
      <c r="F126" s="124"/>
      <c r="G126" s="124"/>
      <c r="H126" s="124"/>
      <c r="I126" s="124"/>
      <c r="J126" s="124"/>
      <c r="K126" s="125"/>
    </row>
    <row r="127" spans="1:13" s="10" customFormat="1" ht="30.75" customHeight="1" x14ac:dyDescent="0.3">
      <c r="A127" s="97" t="s">
        <v>75</v>
      </c>
      <c r="B127" s="98"/>
      <c r="C127" s="98"/>
      <c r="D127" s="98"/>
      <c r="E127" s="98"/>
      <c r="F127" s="98"/>
      <c r="G127" s="98"/>
      <c r="H127" s="98"/>
      <c r="I127" s="98"/>
      <c r="J127" s="98"/>
      <c r="K127" s="99"/>
    </row>
    <row r="128" spans="1:13" s="10" customFormat="1" ht="18" x14ac:dyDescent="0.3">
      <c r="A128" s="20" t="s">
        <v>42</v>
      </c>
      <c r="B128" s="25" t="s">
        <v>118</v>
      </c>
      <c r="C128" s="26"/>
      <c r="D128" s="26"/>
      <c r="E128" s="26"/>
      <c r="F128" s="26"/>
      <c r="G128" s="26"/>
      <c r="H128" s="26"/>
      <c r="I128" s="26">
        <f>SUM(C128:H128)</f>
        <v>0</v>
      </c>
      <c r="J128" s="28">
        <v>3.5</v>
      </c>
      <c r="K128" s="29">
        <f>J128*I128</f>
        <v>0</v>
      </c>
    </row>
    <row r="129" spans="1:13" s="10" customFormat="1" ht="18" x14ac:dyDescent="0.3">
      <c r="A129" s="20" t="s">
        <v>119</v>
      </c>
      <c r="B129" s="25" t="s">
        <v>121</v>
      </c>
      <c r="C129" s="26"/>
      <c r="D129" s="26"/>
      <c r="E129" s="26"/>
      <c r="F129" s="26"/>
      <c r="G129" s="26"/>
      <c r="H129" s="26"/>
      <c r="I129" s="26">
        <f t="shared" ref="I129:I132" si="25">SUM(C129:H129)</f>
        <v>0</v>
      </c>
      <c r="J129" s="28">
        <v>4.2</v>
      </c>
      <c r="K129" s="29">
        <f t="shared" ref="K129:K130" si="26">J129*I129</f>
        <v>0</v>
      </c>
    </row>
    <row r="130" spans="1:13" s="10" customFormat="1" ht="18.600000000000001" thickBot="1" x14ac:dyDescent="0.35">
      <c r="A130" s="72" t="s">
        <v>120</v>
      </c>
      <c r="B130" s="44" t="s">
        <v>122</v>
      </c>
      <c r="C130" s="41"/>
      <c r="D130" s="41"/>
      <c r="E130" s="41"/>
      <c r="F130" s="41"/>
      <c r="G130" s="41"/>
      <c r="H130" s="41"/>
      <c r="I130" s="41">
        <f t="shared" si="25"/>
        <v>0</v>
      </c>
      <c r="J130" s="45">
        <v>4.2</v>
      </c>
      <c r="K130" s="73">
        <f t="shared" si="26"/>
        <v>0</v>
      </c>
    </row>
    <row r="131" spans="1:13" s="10" customFormat="1" ht="18.600000000000001" thickTop="1" x14ac:dyDescent="0.3">
      <c r="A131" s="65" t="s">
        <v>43</v>
      </c>
      <c r="B131" s="42" t="s">
        <v>123</v>
      </c>
      <c r="C131" s="27"/>
      <c r="D131" s="27"/>
      <c r="E131" s="27"/>
      <c r="F131" s="27"/>
      <c r="G131" s="27"/>
      <c r="H131" s="27"/>
      <c r="I131" s="27">
        <f t="shared" si="25"/>
        <v>0</v>
      </c>
      <c r="J131" s="39">
        <v>70</v>
      </c>
      <c r="K131" s="29">
        <f>J131*I131</f>
        <v>0</v>
      </c>
    </row>
    <row r="132" spans="1:13" s="10" customFormat="1" ht="18.600000000000001" thickBot="1" x14ac:dyDescent="0.35">
      <c r="A132" s="72" t="s">
        <v>44</v>
      </c>
      <c r="B132" s="44" t="s">
        <v>124</v>
      </c>
      <c r="C132" s="41"/>
      <c r="D132" s="41"/>
      <c r="E132" s="41"/>
      <c r="F132" s="41"/>
      <c r="G132" s="41"/>
      <c r="H132" s="41"/>
      <c r="I132" s="41">
        <f t="shared" si="25"/>
        <v>0</v>
      </c>
      <c r="J132" s="45">
        <v>170</v>
      </c>
      <c r="K132" s="73">
        <f>J132*I132</f>
        <v>0</v>
      </c>
      <c r="M132" s="84"/>
    </row>
    <row r="133" spans="1:13" s="10" customFormat="1" ht="30" customHeight="1" thickTop="1" x14ac:dyDescent="0.3">
      <c r="A133" s="138" t="s">
        <v>76</v>
      </c>
      <c r="B133" s="139"/>
      <c r="C133" s="139"/>
      <c r="D133" s="139"/>
      <c r="E133" s="139"/>
      <c r="F133" s="139"/>
      <c r="G133" s="139"/>
      <c r="H133" s="139"/>
      <c r="I133" s="139"/>
      <c r="J133" s="139"/>
      <c r="K133" s="140"/>
    </row>
    <row r="134" spans="1:13" s="10" customFormat="1" ht="30" customHeight="1" x14ac:dyDescent="0.3">
      <c r="A134" s="97" t="s">
        <v>77</v>
      </c>
      <c r="B134" s="98"/>
      <c r="C134" s="98"/>
      <c r="D134" s="98"/>
      <c r="E134" s="98"/>
      <c r="F134" s="98"/>
      <c r="G134" s="98"/>
      <c r="H134" s="98"/>
      <c r="I134" s="98"/>
      <c r="J134" s="98"/>
      <c r="K134" s="99"/>
    </row>
    <row r="135" spans="1:13" s="10" customFormat="1" ht="18" x14ac:dyDescent="0.3">
      <c r="A135" s="65" t="s">
        <v>45</v>
      </c>
      <c r="B135" s="25" t="s">
        <v>45</v>
      </c>
      <c r="C135" s="27"/>
      <c r="D135" s="27"/>
      <c r="E135" s="27"/>
      <c r="F135" s="27"/>
      <c r="G135" s="27"/>
      <c r="H135" s="27"/>
      <c r="I135" s="27">
        <f>SUM(C135:H135)</f>
        <v>0</v>
      </c>
      <c r="J135" s="39">
        <v>16.7</v>
      </c>
      <c r="K135" s="29">
        <f>J135*I135</f>
        <v>0</v>
      </c>
    </row>
    <row r="136" spans="1:13" s="10" customFormat="1" ht="18" x14ac:dyDescent="0.3">
      <c r="A136" s="65" t="s">
        <v>46</v>
      </c>
      <c r="B136" s="25" t="s">
        <v>46</v>
      </c>
      <c r="C136" s="46"/>
      <c r="D136" s="46"/>
      <c r="E136" s="46"/>
      <c r="F136" s="46"/>
      <c r="G136" s="46"/>
      <c r="H136" s="46"/>
      <c r="I136" s="27">
        <f t="shared" ref="I136:I137" si="27">SUM(C136:H136)</f>
        <v>0</v>
      </c>
      <c r="J136" s="39">
        <v>16.7</v>
      </c>
      <c r="K136" s="29">
        <f>J136*I136</f>
        <v>0</v>
      </c>
    </row>
    <row r="137" spans="1:13" s="10" customFormat="1" ht="18" x14ac:dyDescent="0.3">
      <c r="A137" s="20" t="s">
        <v>47</v>
      </c>
      <c r="B137" s="25" t="s">
        <v>47</v>
      </c>
      <c r="C137" s="26"/>
      <c r="D137" s="26"/>
      <c r="E137" s="26"/>
      <c r="F137" s="26"/>
      <c r="G137" s="26"/>
      <c r="H137" s="26"/>
      <c r="I137" s="27">
        <f t="shared" si="27"/>
        <v>0</v>
      </c>
      <c r="J137" s="28">
        <v>25</v>
      </c>
      <c r="K137" s="29">
        <f>J137*I137</f>
        <v>0</v>
      </c>
      <c r="M137" s="84"/>
    </row>
    <row r="138" spans="1:13" s="10" customFormat="1" ht="30" customHeight="1" x14ac:dyDescent="0.3">
      <c r="A138" s="97" t="s">
        <v>78</v>
      </c>
      <c r="B138" s="98"/>
      <c r="C138" s="98"/>
      <c r="D138" s="98"/>
      <c r="E138" s="98"/>
      <c r="F138" s="98"/>
      <c r="G138" s="98"/>
      <c r="H138" s="98"/>
      <c r="I138" s="98"/>
      <c r="J138" s="98"/>
      <c r="K138" s="99"/>
    </row>
    <row r="139" spans="1:13" s="10" customFormat="1" ht="18" x14ac:dyDescent="0.3">
      <c r="A139" s="20" t="s">
        <v>45</v>
      </c>
      <c r="B139" s="25" t="s">
        <v>45</v>
      </c>
      <c r="C139" s="26"/>
      <c r="D139" s="26"/>
      <c r="E139" s="26"/>
      <c r="F139" s="26"/>
      <c r="G139" s="26"/>
      <c r="H139" s="26"/>
      <c r="I139" s="26">
        <f>SUM(C139:H139)</f>
        <v>0</v>
      </c>
      <c r="J139" s="28">
        <v>16.7</v>
      </c>
      <c r="K139" s="29">
        <f>J139*I139</f>
        <v>0</v>
      </c>
    </row>
    <row r="140" spans="1:13" s="10" customFormat="1" ht="18" x14ac:dyDescent="0.3">
      <c r="A140" s="20" t="s">
        <v>48</v>
      </c>
      <c r="B140" s="25" t="s">
        <v>48</v>
      </c>
      <c r="C140" s="26"/>
      <c r="D140" s="26"/>
      <c r="E140" s="26"/>
      <c r="F140" s="26"/>
      <c r="G140" s="26"/>
      <c r="H140" s="26"/>
      <c r="I140" s="26">
        <f>SUM(C140:H140)</f>
        <v>0</v>
      </c>
      <c r="J140" s="28">
        <v>32.5</v>
      </c>
      <c r="K140" s="29">
        <f>J140*I140</f>
        <v>0</v>
      </c>
      <c r="M140" s="84"/>
    </row>
    <row r="141" spans="1:13" s="10" customFormat="1" ht="30" customHeight="1" x14ac:dyDescent="0.3">
      <c r="A141" s="97" t="s">
        <v>79</v>
      </c>
      <c r="B141" s="98"/>
      <c r="C141" s="98"/>
      <c r="D141" s="98"/>
      <c r="E141" s="98"/>
      <c r="F141" s="98"/>
      <c r="G141" s="98"/>
      <c r="H141" s="98"/>
      <c r="I141" s="98"/>
      <c r="J141" s="98"/>
      <c r="K141" s="99"/>
    </row>
    <row r="142" spans="1:13" s="10" customFormat="1" ht="18" x14ac:dyDescent="0.3">
      <c r="A142" s="74" t="s">
        <v>45</v>
      </c>
      <c r="B142" s="25" t="s">
        <v>45</v>
      </c>
      <c r="C142" s="47"/>
      <c r="D142" s="47"/>
      <c r="E142" s="47"/>
      <c r="F142" s="47"/>
      <c r="G142" s="47"/>
      <c r="H142" s="47"/>
      <c r="I142" s="26">
        <f>SUM(C142:H142)</f>
        <v>0</v>
      </c>
      <c r="J142" s="48">
        <v>16.7</v>
      </c>
      <c r="K142" s="29">
        <f>J142*I142</f>
        <v>0</v>
      </c>
    </row>
    <row r="143" spans="1:13" s="10" customFormat="1" ht="18" x14ac:dyDescent="0.3">
      <c r="A143" s="75" t="s">
        <v>49</v>
      </c>
      <c r="B143" s="25" t="s">
        <v>49</v>
      </c>
      <c r="C143" s="43"/>
      <c r="D143" s="43"/>
      <c r="E143" s="43"/>
      <c r="F143" s="43"/>
      <c r="G143" s="43"/>
      <c r="H143" s="43"/>
      <c r="I143" s="26">
        <f t="shared" ref="I143:I144" si="28">SUM(C143:H143)</f>
        <v>0</v>
      </c>
      <c r="J143" s="40">
        <v>16.7</v>
      </c>
      <c r="K143" s="29">
        <f>J143*I143</f>
        <v>0</v>
      </c>
    </row>
    <row r="144" spans="1:13" s="10" customFormat="1" ht="18" x14ac:dyDescent="0.3">
      <c r="A144" s="75" t="s">
        <v>50</v>
      </c>
      <c r="B144" s="25" t="s">
        <v>50</v>
      </c>
      <c r="C144" s="43"/>
      <c r="D144" s="43"/>
      <c r="E144" s="43"/>
      <c r="F144" s="43"/>
      <c r="G144" s="43"/>
      <c r="H144" s="43"/>
      <c r="I144" s="26">
        <f t="shared" si="28"/>
        <v>0</v>
      </c>
      <c r="J144" s="40">
        <v>26</v>
      </c>
      <c r="K144" s="29">
        <f t="shared" ref="K144" si="29">J144*I144</f>
        <v>0</v>
      </c>
      <c r="M144" s="84"/>
    </row>
    <row r="145" spans="1:13" s="10" customFormat="1" ht="30" customHeight="1" x14ac:dyDescent="0.3">
      <c r="A145" s="97" t="s">
        <v>6</v>
      </c>
      <c r="B145" s="98"/>
      <c r="C145" s="98"/>
      <c r="D145" s="98"/>
      <c r="E145" s="98"/>
      <c r="F145" s="98"/>
      <c r="G145" s="98"/>
      <c r="H145" s="98"/>
      <c r="I145" s="98"/>
      <c r="J145" s="98"/>
      <c r="K145" s="99"/>
    </row>
    <row r="146" spans="1:13" s="10" customFormat="1" ht="18" x14ac:dyDescent="0.3">
      <c r="A146" s="20" t="s">
        <v>51</v>
      </c>
      <c r="B146" s="25" t="s">
        <v>51</v>
      </c>
      <c r="C146" s="26"/>
      <c r="D146" s="26"/>
      <c r="E146" s="26"/>
      <c r="F146" s="26"/>
      <c r="G146" s="26"/>
      <c r="H146" s="26"/>
      <c r="I146" s="26">
        <f>SUM(C146:H146)</f>
        <v>0</v>
      </c>
      <c r="J146" s="28">
        <v>41</v>
      </c>
      <c r="K146" s="29">
        <f>J146*I146</f>
        <v>0</v>
      </c>
    </row>
    <row r="147" spans="1:13" s="10" customFormat="1" ht="18" x14ac:dyDescent="0.3">
      <c r="A147" s="20" t="s">
        <v>286</v>
      </c>
      <c r="B147" s="25" t="s">
        <v>286</v>
      </c>
      <c r="C147" s="27"/>
      <c r="D147" s="27"/>
      <c r="E147" s="27"/>
      <c r="F147" s="27"/>
      <c r="G147" s="27"/>
      <c r="H147" s="27"/>
      <c r="I147" s="26">
        <f t="shared" ref="I147:I149" si="30">SUM(C147:H147)</f>
        <v>0</v>
      </c>
      <c r="J147" s="39">
        <v>45</v>
      </c>
      <c r="K147" s="29">
        <f t="shared" ref="K147:K149" si="31">J147*I147</f>
        <v>0</v>
      </c>
    </row>
    <row r="148" spans="1:13" s="10" customFormat="1" ht="18" x14ac:dyDescent="0.3">
      <c r="A148" s="20" t="s">
        <v>285</v>
      </c>
      <c r="B148" s="25" t="s">
        <v>285</v>
      </c>
      <c r="C148" s="27"/>
      <c r="D148" s="27"/>
      <c r="E148" s="27"/>
      <c r="F148" s="27"/>
      <c r="G148" s="27"/>
      <c r="H148" s="27"/>
      <c r="I148" s="26">
        <f t="shared" si="30"/>
        <v>0</v>
      </c>
      <c r="J148" s="39">
        <v>16</v>
      </c>
      <c r="K148" s="29">
        <f t="shared" si="31"/>
        <v>0</v>
      </c>
    </row>
    <row r="149" spans="1:13" s="10" customFormat="1" ht="18" x14ac:dyDescent="0.3">
      <c r="A149" s="65" t="s">
        <v>52</v>
      </c>
      <c r="B149" s="25" t="s">
        <v>52</v>
      </c>
      <c r="C149" s="27"/>
      <c r="D149" s="27"/>
      <c r="E149" s="27"/>
      <c r="F149" s="27"/>
      <c r="G149" s="27"/>
      <c r="H149" s="27"/>
      <c r="I149" s="26">
        <f t="shared" si="30"/>
        <v>0</v>
      </c>
      <c r="J149" s="39">
        <v>16</v>
      </c>
      <c r="K149" s="29">
        <f t="shared" si="31"/>
        <v>0</v>
      </c>
      <c r="M149" s="84"/>
    </row>
    <row r="150" spans="1:13" s="10" customFormat="1" ht="45" customHeight="1" x14ac:dyDescent="0.3">
      <c r="A150" s="132" t="s">
        <v>88</v>
      </c>
      <c r="B150" s="133"/>
      <c r="C150" s="133"/>
      <c r="D150" s="133"/>
      <c r="E150" s="133"/>
      <c r="F150" s="133"/>
      <c r="G150" s="133"/>
      <c r="H150" s="133"/>
      <c r="I150" s="133"/>
      <c r="J150" s="134"/>
      <c r="K150" s="29">
        <f>SUM(K128:K132)+SUM(K135:K137)+SUM(K139:K140)+SUM(K142:K144)+SUM(K146:K149)+SUM(K110:K125)</f>
        <v>0</v>
      </c>
    </row>
    <row r="151" spans="1:13" s="10" customFormat="1" ht="30" customHeight="1" x14ac:dyDescent="0.3">
      <c r="A151" s="97" t="s">
        <v>81</v>
      </c>
      <c r="B151" s="98"/>
      <c r="C151" s="98"/>
      <c r="D151" s="98"/>
      <c r="E151" s="98"/>
      <c r="F151" s="98"/>
      <c r="G151" s="98"/>
      <c r="H151" s="98"/>
      <c r="I151" s="98"/>
      <c r="J151" s="98"/>
      <c r="K151" s="99"/>
    </row>
    <row r="152" spans="1:13" s="24" customFormat="1" ht="21" x14ac:dyDescent="0.3">
      <c r="A152" s="65" t="s">
        <v>60</v>
      </c>
      <c r="B152" s="25" t="s">
        <v>134</v>
      </c>
      <c r="C152" s="27"/>
      <c r="D152" s="27"/>
      <c r="E152" s="27"/>
      <c r="F152" s="27"/>
      <c r="G152" s="27"/>
      <c r="H152" s="27"/>
      <c r="I152" s="27">
        <f>SUM(C152:H152)</f>
        <v>0</v>
      </c>
      <c r="J152" s="39">
        <v>21</v>
      </c>
      <c r="K152" s="29">
        <f>J152*I152</f>
        <v>0</v>
      </c>
      <c r="M152" s="85"/>
    </row>
    <row r="153" spans="1:13" s="10" customFormat="1" ht="45" customHeight="1" thickBot="1" x14ac:dyDescent="0.35">
      <c r="A153" s="143" t="s">
        <v>88</v>
      </c>
      <c r="B153" s="144"/>
      <c r="C153" s="144"/>
      <c r="D153" s="144"/>
      <c r="E153" s="144"/>
      <c r="F153" s="144"/>
      <c r="G153" s="144"/>
      <c r="H153" s="144"/>
      <c r="I153" s="144"/>
      <c r="J153" s="145"/>
      <c r="K153" s="29">
        <f>K152</f>
        <v>0</v>
      </c>
    </row>
    <row r="154" spans="1:13" s="10" customFormat="1" ht="30" customHeight="1" x14ac:dyDescent="0.3">
      <c r="A154" s="123" t="s">
        <v>82</v>
      </c>
      <c r="B154" s="124"/>
      <c r="C154" s="124"/>
      <c r="D154" s="124"/>
      <c r="E154" s="124"/>
      <c r="F154" s="124"/>
      <c r="G154" s="124"/>
      <c r="H154" s="124"/>
      <c r="I154" s="124"/>
      <c r="J154" s="124"/>
      <c r="K154" s="125"/>
    </row>
    <row r="155" spans="1:13" s="10" customFormat="1" ht="30" customHeight="1" x14ac:dyDescent="0.3">
      <c r="A155" s="97" t="s">
        <v>7</v>
      </c>
      <c r="B155" s="98"/>
      <c r="C155" s="98"/>
      <c r="D155" s="98"/>
      <c r="E155" s="98"/>
      <c r="F155" s="98"/>
      <c r="G155" s="98"/>
      <c r="H155" s="98"/>
      <c r="I155" s="98"/>
      <c r="J155" s="98"/>
      <c r="K155" s="99"/>
    </row>
    <row r="156" spans="1:13" s="10" customFormat="1" ht="18" x14ac:dyDescent="0.3">
      <c r="A156" s="65" t="s">
        <v>61</v>
      </c>
      <c r="B156" s="25" t="s">
        <v>135</v>
      </c>
      <c r="C156" s="27"/>
      <c r="D156" s="27"/>
      <c r="E156" s="27"/>
      <c r="F156" s="27"/>
      <c r="G156" s="27"/>
      <c r="H156" s="27"/>
      <c r="I156" s="27">
        <f>SUM(C156:H156)</f>
        <v>0</v>
      </c>
      <c r="J156" s="39">
        <v>15</v>
      </c>
      <c r="K156" s="29">
        <f>J156*I156</f>
        <v>0</v>
      </c>
    </row>
    <row r="157" spans="1:13" s="10" customFormat="1" ht="18" x14ac:dyDescent="0.3">
      <c r="A157" s="20" t="s">
        <v>62</v>
      </c>
      <c r="B157" s="25" t="s">
        <v>136</v>
      </c>
      <c r="C157" s="26"/>
      <c r="D157" s="26"/>
      <c r="E157" s="26"/>
      <c r="F157" s="26"/>
      <c r="G157" s="26"/>
      <c r="H157" s="27"/>
      <c r="I157" s="27">
        <f t="shared" ref="I157:I164" si="32">SUM(C157:H157)</f>
        <v>0</v>
      </c>
      <c r="J157" s="28">
        <v>10</v>
      </c>
      <c r="K157" s="29">
        <f t="shared" ref="K157:K164" si="33">J157*I157</f>
        <v>0</v>
      </c>
    </row>
    <row r="158" spans="1:13" s="10" customFormat="1" ht="18" x14ac:dyDescent="0.3">
      <c r="A158" s="20" t="s">
        <v>63</v>
      </c>
      <c r="B158" s="25" t="s">
        <v>137</v>
      </c>
      <c r="C158" s="26"/>
      <c r="D158" s="26"/>
      <c r="E158" s="26"/>
      <c r="F158" s="26"/>
      <c r="G158" s="26"/>
      <c r="H158" s="27"/>
      <c r="I158" s="27">
        <f t="shared" si="32"/>
        <v>0</v>
      </c>
      <c r="J158" s="28">
        <v>17</v>
      </c>
      <c r="K158" s="29">
        <f t="shared" si="33"/>
        <v>0</v>
      </c>
    </row>
    <row r="159" spans="1:13" s="10" customFormat="1" ht="18" x14ac:dyDescent="0.3">
      <c r="A159" s="20" t="s">
        <v>64</v>
      </c>
      <c r="B159" s="25" t="s">
        <v>138</v>
      </c>
      <c r="C159" s="26"/>
      <c r="D159" s="26"/>
      <c r="E159" s="26"/>
      <c r="F159" s="26"/>
      <c r="G159" s="26"/>
      <c r="H159" s="27"/>
      <c r="I159" s="27">
        <f t="shared" si="32"/>
        <v>0</v>
      </c>
      <c r="J159" s="28">
        <v>20</v>
      </c>
      <c r="K159" s="29">
        <f t="shared" si="33"/>
        <v>0</v>
      </c>
    </row>
    <row r="160" spans="1:13" s="10" customFormat="1" ht="18" x14ac:dyDescent="0.3">
      <c r="A160" s="20" t="s">
        <v>65</v>
      </c>
      <c r="B160" s="25" t="s">
        <v>139</v>
      </c>
      <c r="C160" s="26"/>
      <c r="D160" s="26"/>
      <c r="E160" s="26"/>
      <c r="F160" s="26"/>
      <c r="G160" s="26"/>
      <c r="H160" s="27"/>
      <c r="I160" s="27">
        <f t="shared" si="32"/>
        <v>0</v>
      </c>
      <c r="J160" s="28">
        <v>7.18</v>
      </c>
      <c r="K160" s="29">
        <f t="shared" si="33"/>
        <v>0</v>
      </c>
    </row>
    <row r="161" spans="1:13" s="10" customFormat="1" ht="18" x14ac:dyDescent="0.3">
      <c r="A161" s="20" t="s">
        <v>270</v>
      </c>
      <c r="B161" s="25" t="s">
        <v>271</v>
      </c>
      <c r="C161" s="26"/>
      <c r="D161" s="26"/>
      <c r="E161" s="26"/>
      <c r="F161" s="26"/>
      <c r="G161" s="26"/>
      <c r="H161" s="27"/>
      <c r="I161" s="27">
        <f t="shared" si="32"/>
        <v>0</v>
      </c>
      <c r="J161" s="28">
        <v>4.5</v>
      </c>
      <c r="K161" s="29">
        <f t="shared" si="33"/>
        <v>0</v>
      </c>
    </row>
    <row r="162" spans="1:13" s="10" customFormat="1" ht="18" x14ac:dyDescent="0.3">
      <c r="A162" s="20" t="s">
        <v>66</v>
      </c>
      <c r="B162" s="25" t="s">
        <v>140</v>
      </c>
      <c r="C162" s="26"/>
      <c r="D162" s="26"/>
      <c r="E162" s="26"/>
      <c r="F162" s="26"/>
      <c r="G162" s="26"/>
      <c r="H162" s="27"/>
      <c r="I162" s="27">
        <f t="shared" si="32"/>
        <v>0</v>
      </c>
      <c r="J162" s="28">
        <v>1.36</v>
      </c>
      <c r="K162" s="29">
        <f t="shared" si="33"/>
        <v>0</v>
      </c>
    </row>
    <row r="163" spans="1:13" s="10" customFormat="1" ht="18" x14ac:dyDescent="0.3">
      <c r="A163" s="20" t="s">
        <v>67</v>
      </c>
      <c r="B163" s="25" t="s">
        <v>141</v>
      </c>
      <c r="C163" s="26"/>
      <c r="D163" s="26"/>
      <c r="E163" s="26"/>
      <c r="F163" s="26"/>
      <c r="G163" s="26"/>
      <c r="H163" s="27"/>
      <c r="I163" s="27">
        <f t="shared" si="32"/>
        <v>0</v>
      </c>
      <c r="J163" s="28">
        <v>1.64</v>
      </c>
      <c r="K163" s="29">
        <f t="shared" si="33"/>
        <v>0</v>
      </c>
    </row>
    <row r="164" spans="1:13" s="10" customFormat="1" ht="18.600000000000001" thickBot="1" x14ac:dyDescent="0.35">
      <c r="A164" s="20" t="s">
        <v>68</v>
      </c>
      <c r="B164" s="30" t="s">
        <v>142</v>
      </c>
      <c r="C164" s="26"/>
      <c r="D164" s="26"/>
      <c r="E164" s="26"/>
      <c r="F164" s="26"/>
      <c r="G164" s="26"/>
      <c r="H164" s="27"/>
      <c r="I164" s="27">
        <f t="shared" si="32"/>
        <v>0</v>
      </c>
      <c r="J164" s="28">
        <v>7.5</v>
      </c>
      <c r="K164" s="29">
        <f t="shared" si="33"/>
        <v>0</v>
      </c>
      <c r="M164" s="84"/>
    </row>
    <row r="165" spans="1:13" s="10" customFormat="1" ht="1.95" customHeight="1" thickBot="1" x14ac:dyDescent="0.35">
      <c r="A165" s="76"/>
      <c r="B165" s="49"/>
      <c r="C165" s="49"/>
      <c r="D165" s="49"/>
      <c r="E165" s="49"/>
      <c r="F165" s="49"/>
      <c r="G165" s="49"/>
      <c r="H165" s="49"/>
      <c r="I165" s="49"/>
      <c r="J165" s="50"/>
      <c r="K165" s="77"/>
    </row>
    <row r="166" spans="1:13" s="10" customFormat="1" ht="45" customHeight="1" thickBot="1" x14ac:dyDescent="0.35">
      <c r="A166" s="132" t="s">
        <v>88</v>
      </c>
      <c r="B166" s="133"/>
      <c r="C166" s="133"/>
      <c r="D166" s="133"/>
      <c r="E166" s="133"/>
      <c r="F166" s="133"/>
      <c r="G166" s="133"/>
      <c r="H166" s="133"/>
      <c r="I166" s="133"/>
      <c r="J166" s="134"/>
      <c r="K166" s="29">
        <f>+SUM(K156:K164)</f>
        <v>0</v>
      </c>
    </row>
    <row r="167" spans="1:13" s="10" customFormat="1" ht="30" customHeight="1" x14ac:dyDescent="0.3">
      <c r="A167" s="123" t="s">
        <v>83</v>
      </c>
      <c r="B167" s="124"/>
      <c r="C167" s="124"/>
      <c r="D167" s="124"/>
      <c r="E167" s="124"/>
      <c r="F167" s="124"/>
      <c r="G167" s="124"/>
      <c r="H167" s="124"/>
      <c r="I167" s="124"/>
      <c r="J167" s="124"/>
      <c r="K167" s="125"/>
    </row>
    <row r="168" spans="1:13" s="10" customFormat="1" ht="36" x14ac:dyDescent="0.3">
      <c r="A168" s="20" t="s">
        <v>243</v>
      </c>
      <c r="B168" s="25" t="s">
        <v>84</v>
      </c>
      <c r="C168" s="26"/>
      <c r="D168" s="26"/>
      <c r="E168" s="26"/>
      <c r="F168" s="26"/>
      <c r="G168" s="26"/>
      <c r="H168" s="26"/>
      <c r="I168" s="27">
        <f>SUM(C168:H168)</f>
        <v>0</v>
      </c>
      <c r="J168" s="28">
        <v>12</v>
      </c>
      <c r="K168" s="29">
        <f>J168*I168</f>
        <v>0</v>
      </c>
      <c r="M168" s="84"/>
    </row>
    <row r="169" spans="1:13" s="10" customFormat="1" ht="27" customHeight="1" thickBot="1" x14ac:dyDescent="0.35">
      <c r="A169" s="21" t="s">
        <v>85</v>
      </c>
      <c r="B169" s="30" t="s">
        <v>86</v>
      </c>
      <c r="C169" s="31"/>
      <c r="D169" s="31"/>
      <c r="E169" s="31"/>
      <c r="F169" s="31"/>
      <c r="G169" s="31"/>
      <c r="H169" s="31"/>
      <c r="I169" s="31">
        <f>SUM(C169:H169)</f>
        <v>0</v>
      </c>
      <c r="J169" s="32" t="s">
        <v>87</v>
      </c>
      <c r="K169" s="33">
        <v>0</v>
      </c>
    </row>
    <row r="170" spans="1:13" s="10" customFormat="1" ht="17.25" customHeight="1" thickBot="1" x14ac:dyDescent="0.35">
      <c r="A170" s="78"/>
      <c r="B170" s="58"/>
      <c r="C170" s="58"/>
      <c r="D170" s="58"/>
      <c r="E170" s="58"/>
      <c r="F170" s="58"/>
      <c r="G170" s="58"/>
      <c r="H170" s="58"/>
      <c r="I170" s="58"/>
      <c r="J170" s="12"/>
      <c r="K170" s="79"/>
    </row>
    <row r="171" spans="1:13" s="10" customFormat="1" ht="43.95" customHeight="1" thickBot="1" x14ac:dyDescent="0.35">
      <c r="A171" s="80" t="s">
        <v>240</v>
      </c>
      <c r="B171" s="57" t="s">
        <v>198</v>
      </c>
      <c r="C171" s="61"/>
      <c r="D171" s="61"/>
      <c r="E171" s="61"/>
      <c r="F171" s="61"/>
      <c r="G171" s="61"/>
      <c r="H171" s="61"/>
      <c r="I171" s="61"/>
      <c r="J171" s="18" t="s">
        <v>3</v>
      </c>
      <c r="K171" s="17">
        <f>K169+K168+K166+K153+K150+K108+K28</f>
        <v>0</v>
      </c>
    </row>
    <row r="172" spans="1:13" s="11" customFormat="1" ht="44.4" customHeight="1" thickBot="1" x14ac:dyDescent="0.35">
      <c r="A172" s="142"/>
      <c r="B172" s="141"/>
      <c r="C172" s="62"/>
      <c r="D172" s="62"/>
      <c r="E172" s="62"/>
      <c r="F172" s="62"/>
      <c r="G172" s="62"/>
      <c r="H172" s="62"/>
      <c r="I172" s="62"/>
      <c r="J172" s="18" t="s">
        <v>287</v>
      </c>
      <c r="K172" s="17">
        <f>K171*0.7</f>
        <v>0</v>
      </c>
    </row>
    <row r="173" spans="1:13" s="11" customFormat="1" ht="10.5" customHeight="1" thickBot="1" x14ac:dyDescent="0.35">
      <c r="A173" s="142"/>
      <c r="B173" s="141"/>
      <c r="C173" s="62"/>
      <c r="D173" s="62"/>
      <c r="E173" s="62"/>
      <c r="F173" s="62"/>
      <c r="G173" s="62"/>
      <c r="H173" s="62"/>
      <c r="I173" s="62"/>
      <c r="J173" s="19"/>
      <c r="K173" s="81"/>
      <c r="L173" s="19"/>
    </row>
    <row r="174" spans="1:13" ht="219.75" customHeight="1" thickTop="1" thickBot="1" x14ac:dyDescent="0.35">
      <c r="A174" s="129" t="s">
        <v>244</v>
      </c>
      <c r="B174" s="130"/>
      <c r="C174" s="130"/>
      <c r="D174" s="130"/>
      <c r="E174" s="130"/>
      <c r="F174" s="130"/>
      <c r="G174" s="130"/>
      <c r="H174" s="130"/>
      <c r="I174" s="130"/>
      <c r="J174" s="130"/>
      <c r="K174" s="131"/>
      <c r="L174" s="8"/>
    </row>
    <row r="175" spans="1:13" ht="214.5" customHeight="1" thickTop="1" thickBot="1" x14ac:dyDescent="0.35">
      <c r="A175" s="126" t="s">
        <v>245</v>
      </c>
      <c r="B175" s="127"/>
      <c r="C175" s="127"/>
      <c r="D175" s="127"/>
      <c r="E175" s="127"/>
      <c r="F175" s="127"/>
      <c r="G175" s="127"/>
      <c r="H175" s="127"/>
      <c r="I175" s="127"/>
      <c r="J175" s="127"/>
      <c r="K175" s="128"/>
    </row>
    <row r="176" spans="1:13" ht="82.2" customHeight="1" thickTop="1" thickBot="1" x14ac:dyDescent="0.35">
      <c r="A176" s="116" t="s">
        <v>235</v>
      </c>
      <c r="B176" s="117"/>
      <c r="C176" s="117"/>
      <c r="D176" s="117"/>
      <c r="E176" s="117"/>
      <c r="F176" s="117"/>
      <c r="G176" s="117"/>
      <c r="H176" s="117"/>
      <c r="I176" s="117"/>
      <c r="J176" s="117"/>
      <c r="K176" s="118"/>
      <c r="L176" s="8"/>
    </row>
    <row r="177" spans="1:12" ht="12" customHeight="1" x14ac:dyDescent="0.3">
      <c r="A177" s="6"/>
      <c r="B177" s="6"/>
      <c r="C177" s="6"/>
      <c r="D177" s="6"/>
      <c r="E177" s="6"/>
      <c r="F177" s="6"/>
      <c r="G177" s="6"/>
      <c r="H177" s="6"/>
      <c r="I177" s="6"/>
      <c r="J177" s="5"/>
      <c r="K177" s="6"/>
    </row>
    <row r="178" spans="1:12" ht="12" customHeight="1" x14ac:dyDescent="0.3">
      <c r="A178" s="1"/>
      <c r="J178" s="1"/>
      <c r="K178" s="1"/>
      <c r="L178" s="1"/>
    </row>
    <row r="179" spans="1:12" ht="12" customHeight="1" x14ac:dyDescent="0.3">
      <c r="A179" s="1"/>
      <c r="J179" s="1"/>
      <c r="K179" s="1"/>
      <c r="L179" s="1"/>
    </row>
    <row r="180" spans="1:12" ht="12" customHeight="1" x14ac:dyDescent="0.3">
      <c r="A180" s="1"/>
      <c r="J180" s="1"/>
      <c r="K180" s="1"/>
      <c r="L180" s="1"/>
    </row>
    <row r="181" spans="1:12" ht="12" customHeight="1" x14ac:dyDescent="0.3">
      <c r="A181" s="1"/>
      <c r="J181" s="1"/>
      <c r="K181" s="1"/>
      <c r="L181" s="1"/>
    </row>
    <row r="182" spans="1:12" ht="12" customHeight="1" x14ac:dyDescent="0.3">
      <c r="A182" s="1"/>
      <c r="J182" s="1"/>
      <c r="K182" s="1"/>
      <c r="L182" s="1"/>
    </row>
    <row r="183" spans="1:12" ht="12" customHeight="1" x14ac:dyDescent="0.3">
      <c r="A183" s="1"/>
      <c r="J183" s="1"/>
      <c r="K183" s="1"/>
      <c r="L183" s="1"/>
    </row>
    <row r="184" spans="1:12" ht="12" customHeight="1" x14ac:dyDescent="0.3">
      <c r="A184" s="1"/>
      <c r="J184" s="1"/>
      <c r="K184" s="1"/>
      <c r="L184" s="1"/>
    </row>
    <row r="185" spans="1:12" ht="12" customHeight="1" x14ac:dyDescent="0.3">
      <c r="A185" s="1"/>
      <c r="J185" s="1"/>
      <c r="K185" s="1"/>
      <c r="L185" s="1"/>
    </row>
    <row r="186" spans="1:12" ht="12" customHeight="1" x14ac:dyDescent="0.3">
      <c r="A186" s="1"/>
      <c r="J186" s="1"/>
      <c r="K186" s="1"/>
      <c r="L186" s="1"/>
    </row>
    <row r="187" spans="1:12" ht="12" customHeight="1" x14ac:dyDescent="0.3">
      <c r="A187" s="1"/>
      <c r="J187" s="1"/>
      <c r="K187" s="1"/>
      <c r="L187" s="1"/>
    </row>
    <row r="188" spans="1:12" ht="12" customHeight="1" x14ac:dyDescent="0.3">
      <c r="A188" s="1"/>
      <c r="J188" s="1"/>
      <c r="K188" s="1"/>
      <c r="L188" s="1"/>
    </row>
    <row r="189" spans="1:12" ht="12" customHeight="1" x14ac:dyDescent="0.3">
      <c r="A189" s="1"/>
      <c r="J189" s="1"/>
      <c r="K189" s="1"/>
      <c r="L189" s="1"/>
    </row>
    <row r="190" spans="1:12" ht="12" customHeight="1" x14ac:dyDescent="0.3">
      <c r="A190" s="1"/>
      <c r="J190" s="1"/>
      <c r="K190" s="1"/>
      <c r="L190" s="1"/>
    </row>
    <row r="191" spans="1:12" ht="12" customHeight="1" x14ac:dyDescent="0.3">
      <c r="A191" s="1"/>
      <c r="J191" s="1"/>
      <c r="K191" s="1"/>
      <c r="L191" s="1"/>
    </row>
    <row r="192" spans="1:12" ht="12" customHeight="1" x14ac:dyDescent="0.3">
      <c r="A192" s="6"/>
      <c r="B192" s="6"/>
      <c r="C192" s="6"/>
      <c r="D192" s="6"/>
      <c r="E192" s="6"/>
      <c r="F192" s="6"/>
      <c r="G192" s="6"/>
      <c r="H192" s="6"/>
      <c r="I192" s="6"/>
      <c r="J192" s="5"/>
      <c r="K192" s="6"/>
    </row>
    <row r="193" spans="1:11" ht="12" customHeight="1" x14ac:dyDescent="0.3">
      <c r="A193" s="6"/>
      <c r="B193" s="6"/>
      <c r="C193" s="6"/>
      <c r="D193" s="6"/>
      <c r="E193" s="6"/>
      <c r="F193" s="6"/>
      <c r="G193" s="6"/>
      <c r="H193" s="6"/>
      <c r="I193" s="6"/>
      <c r="J193" s="5"/>
      <c r="K193" s="6"/>
    </row>
    <row r="194" spans="1:11" ht="12" customHeight="1" x14ac:dyDescent="0.3">
      <c r="A194" s="6"/>
      <c r="B194" s="6"/>
      <c r="C194" s="6"/>
      <c r="D194" s="6"/>
      <c r="E194" s="6"/>
      <c r="F194" s="6"/>
      <c r="G194" s="6"/>
      <c r="H194" s="6"/>
      <c r="I194" s="6"/>
      <c r="J194" s="5"/>
      <c r="K194" s="6"/>
    </row>
    <row r="195" spans="1:11" ht="12" customHeight="1" x14ac:dyDescent="0.3">
      <c r="A195" s="6"/>
      <c r="B195" s="6"/>
      <c r="C195" s="6"/>
      <c r="D195" s="6"/>
      <c r="E195" s="6"/>
      <c r="F195" s="6"/>
      <c r="G195" s="6"/>
      <c r="H195" s="6"/>
      <c r="I195" s="6"/>
      <c r="J195" s="5"/>
      <c r="K195" s="6"/>
    </row>
    <row r="196" spans="1:11" ht="12" customHeight="1" x14ac:dyDescent="0.3">
      <c r="A196" s="6"/>
      <c r="B196" s="6"/>
      <c r="C196" s="6"/>
      <c r="D196" s="6"/>
      <c r="E196" s="6"/>
      <c r="F196" s="6"/>
      <c r="G196" s="6"/>
      <c r="H196" s="6"/>
      <c r="I196" s="6"/>
      <c r="J196" s="5"/>
      <c r="K196" s="6"/>
    </row>
    <row r="197" spans="1:11" ht="12" customHeight="1" x14ac:dyDescent="0.3">
      <c r="A197" s="6"/>
      <c r="B197" s="6"/>
      <c r="C197" s="6"/>
      <c r="D197" s="6"/>
      <c r="E197" s="6"/>
      <c r="F197" s="6"/>
      <c r="G197" s="6"/>
      <c r="H197" s="6"/>
      <c r="I197" s="6"/>
      <c r="J197" s="5"/>
      <c r="K197" s="6"/>
    </row>
    <row r="209" spans="1:1" ht="12" customHeight="1" x14ac:dyDescent="0.3">
      <c r="A209" s="1"/>
    </row>
    <row r="210" spans="1:1" ht="12" customHeight="1" x14ac:dyDescent="0.3">
      <c r="A210" s="1"/>
    </row>
    <row r="211" spans="1:1" ht="12" customHeight="1" x14ac:dyDescent="0.3">
      <c r="A211" s="1"/>
    </row>
    <row r="212" spans="1:1" ht="12" customHeight="1" x14ac:dyDescent="0.3">
      <c r="A212" s="1"/>
    </row>
    <row r="213" spans="1:1" ht="12" customHeight="1" x14ac:dyDescent="0.3">
      <c r="A213" s="1"/>
    </row>
  </sheetData>
  <protectedRanges>
    <protectedRange sqref="C2:I2 C4:I5" name="Plage2"/>
    <protectedRange sqref="J14 J16" name="petit dej"/>
    <protectedRange sqref="C3:I3" name="Plage2_1"/>
  </protectedRanges>
  <mergeCells count="43">
    <mergeCell ref="B172:B173"/>
    <mergeCell ref="A108:J108"/>
    <mergeCell ref="A134:K134"/>
    <mergeCell ref="A172:A173"/>
    <mergeCell ref="A167:K167"/>
    <mergeCell ref="A153:J153"/>
    <mergeCell ref="A166:J166"/>
    <mergeCell ref="A46:K46"/>
    <mergeCell ref="A127:K127"/>
    <mergeCell ref="A145:K145"/>
    <mergeCell ref="A126:K126"/>
    <mergeCell ref="A57:K57"/>
    <mergeCell ref="A138:K138"/>
    <mergeCell ref="A141:K141"/>
    <mergeCell ref="A74:K74"/>
    <mergeCell ref="A101:K101"/>
    <mergeCell ref="A176:K176"/>
    <mergeCell ref="A79:K79"/>
    <mergeCell ref="A6:B6"/>
    <mergeCell ref="A7:B7"/>
    <mergeCell ref="A155:K155"/>
    <mergeCell ref="A151:K151"/>
    <mergeCell ref="A154:K154"/>
    <mergeCell ref="A29:K29"/>
    <mergeCell ref="A30:K30"/>
    <mergeCell ref="A88:K88"/>
    <mergeCell ref="A9:K9"/>
    <mergeCell ref="A175:K175"/>
    <mergeCell ref="A174:K174"/>
    <mergeCell ref="A150:J150"/>
    <mergeCell ref="A109:K109"/>
    <mergeCell ref="A133:K133"/>
    <mergeCell ref="J6:K6"/>
    <mergeCell ref="J7:K7"/>
    <mergeCell ref="A1:K1"/>
    <mergeCell ref="A28:J28"/>
    <mergeCell ref="A10:K10"/>
    <mergeCell ref="A23:K23"/>
    <mergeCell ref="A4:H4"/>
    <mergeCell ref="I2:K4"/>
    <mergeCell ref="B2:H2"/>
    <mergeCell ref="B3:H3"/>
    <mergeCell ref="A17:K17"/>
  </mergeCells>
  <phoneticPr fontId="20" type="noConversion"/>
  <hyperlinks>
    <hyperlink ref="A17:K17" r:id="rId1" display="GATEAUX A PARTAGER / CAKES TO SAHRE" xr:uid="{41269BF6-54D5-4FF8-858C-CBFB61DDC0EB}"/>
    <hyperlink ref="A9:K9" r:id="rId2" display="PETIT-DEJEUNER / BREAKFAST " xr:uid="{DFE77A05-1203-4D31-A3E9-90B3C4A437B7}"/>
    <hyperlink ref="A10:K10" r:id="rId3" display="VIENNOISERIES &amp; FRUITS  / VIENNOISERIES &amp; FRUITS" xr:uid="{27D65FD2-4DB5-4EF2-840B-EC35A5FD8EC2}"/>
    <hyperlink ref="A23:K23" r:id="rId4" display="CAFE &amp; THE / COFFEE &amp; TEA" xr:uid="{FBE6BA20-46AD-4CAD-ADCD-92ED97781208}"/>
    <hyperlink ref="A29:K29" r:id="rId5" display="PAUSE-DEJEUNER / LUNCH BREAK" xr:uid="{EAD2F688-24EA-42A3-97B1-0B54014250BE}"/>
    <hyperlink ref="A30:K30" r:id="rId6" display="COCKTAIL SALES / SAVORY COCKTAIL - livraison à partir de 10h30 / Delivery service starts at 10h30 AM" xr:uid="{DA939903-8479-434D-B0AC-F26E7D155B2B}"/>
    <hyperlink ref="A46:K46" r:id="rId7" display="BUFFET SALÉ A PARTAGER / SAVOURY BUFFET TO SHARE" xr:uid="{987179C2-6AF6-426D-96FD-AE4F3B2C16C3}"/>
    <hyperlink ref="A57:K57" r:id="rId8" display="COCKTAIL SUCRES / SWEET COCKTAIL" xr:uid="{3433A913-991C-4CAC-907C-C6A39D14129F}"/>
    <hyperlink ref="A74:K74" r:id="rId9" display="BUFFET SUCRÉ A PARTAGER / SWEET BUFFET TO SHARE" xr:uid="{7ECDE1EA-9411-4171-87A0-A555FB3672EA}"/>
    <hyperlink ref="A79:K79" r:id="rId10" display="PLATEAUX REPAS / MEAL TRAYS" xr:uid="{EA378F0D-8222-4590-8C24-7A7D6C5C81F0}"/>
    <hyperlink ref="A88:K88" r:id="rId11" display="PANIER REPAS / LUNCH BOX" xr:uid="{516BD507-7560-40A9-81F5-0B56AF02B6C3}"/>
    <hyperlink ref="A101:K101" r:id="rId12" display="SNACKING SUCRÉ / SWEET SNACK" xr:uid="{64513DE7-9135-4BA3-B129-31D8D51956B9}"/>
    <hyperlink ref="A109:K109" r:id="rId13" display="BOISSONS / SOFT DRINKS" xr:uid="{069BCBF7-B604-40AC-9C16-7BD1E5C6D67A}"/>
    <hyperlink ref="A127:K127" r:id="rId14" display="LA BIERE / BEER" xr:uid="{6BA9D902-B0C1-4407-9F26-6067586B6A36}"/>
    <hyperlink ref="A134:K134" r:id="rId15" display="BLANC / WHITE" xr:uid="{91DF5AD7-26B1-4BA8-827D-A4284C8D1A81}"/>
    <hyperlink ref="A138:K138" r:id="rId16" display="ROSE / ROSE" xr:uid="{09D0B6DF-109C-43BB-8131-30FA78250F82}"/>
    <hyperlink ref="A141:K141" r:id="rId17" display="ROUGE / RED" xr:uid="{286FBE72-D801-43A5-AE72-50E015F98E80}"/>
    <hyperlink ref="A145:K145" r:id="rId18" display="LES CHAMPAGNES  / CHAMPAGNES" xr:uid="{8E889611-74CF-4B40-A8E1-71EFA3050D07}"/>
    <hyperlink ref="A151:K151" r:id="rId19" display="GLACE PILEE / CRUSHED ICE" xr:uid="{2014D421-B695-4FAE-9E19-F122AC285DB0}"/>
    <hyperlink ref="A155:K155" r:id="rId20" display="CONSOMMABLES / CONSUMABLES" xr:uid="{85FEEE67-2F8C-4335-8844-568D81C0ACAD}"/>
  </hyperlinks>
  <printOptions horizontalCentered="1"/>
  <pageMargins left="0.31496062992125984" right="0.23622047244094491" top="0.43307086614173229" bottom="0.55118110236220474" header="0.19685039370078741" footer="0.19685039370078741"/>
  <pageSetup paperSize="9" scale="35" fitToHeight="0" orientation="portrait" r:id="rId21"/>
  <drawing r:id="rId2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E9BD3B3D084A8459AA0F54EBCCD2961" ma:contentTypeVersion="13" ma:contentTypeDescription="Crée un document." ma:contentTypeScope="" ma:versionID="76fafdd355cc9b91df57c890895a3779">
  <xsd:schema xmlns:xsd="http://www.w3.org/2001/XMLSchema" xmlns:xs="http://www.w3.org/2001/XMLSchema" xmlns:p="http://schemas.microsoft.com/office/2006/metadata/properties" xmlns:ns2="c42aad04-b602-43a4-a170-9c00886b819b" xmlns:ns3="7f5cb735-e684-47e4-b3d7-38691c48b840" targetNamespace="http://schemas.microsoft.com/office/2006/metadata/properties" ma:root="true" ma:fieldsID="2ebc13c570055182292a73f02f7ed467" ns2:_="" ns3:_="">
    <xsd:import namespace="c42aad04-b602-43a4-a170-9c00886b819b"/>
    <xsd:import namespace="7f5cb735-e684-47e4-b3d7-38691c48b840"/>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2aad04-b602-43a4-a170-9c00886b819b"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dexed="true"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44093ee2-176a-4bd8-918d-86588898be19}" ma:internalName="TaxCatchAll" ma:showField="CatchAllData" ma:web="c42aad04-b602-43a4-a170-9c00886b819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f5cb735-e684-47e4-b3d7-38691c48b84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ObjectDetectorVersions" ma:index="15"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Balises d’images" ma:readOnly="false" ma:fieldId="{5cf76f15-5ced-4ddc-b409-7134ff3c332f}" ma:taxonomyMulti="true" ma:sspId="dc9d3e44-4e42-4b22-b092-8a1a7a3a996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7f5cb735-e684-47e4-b3d7-38691c48b840">
      <Terms xmlns="http://schemas.microsoft.com/office/infopath/2007/PartnerControls"/>
    </lcf76f155ced4ddcb4097134ff3c332f>
    <TaxCatchAll xmlns="c42aad04-b602-43a4-a170-9c00886b819b" xsi:nil="true"/>
    <_dlc_DocId xmlns="c42aad04-b602-43a4-a170-9c00886b819b">KDSKHWHTDCU5-474680035-997408</_dlc_DocId>
    <_dlc_DocIdUrl xmlns="c42aad04-b602-43a4-a170-9c00886b819b">
      <Url>https://horetorx.sharepoint.com/sites/Fichiers/Paris/_layouts/15/DocIdRedir.aspx?ID=KDSKHWHTDCU5-474680035-997408</Url>
      <Description>KDSKHWHTDCU5-474680035-997408</Description>
    </_dlc_DocIdUrl>
  </documentManagement>
</p:properties>
</file>

<file path=customXml/itemProps1.xml><?xml version="1.0" encoding="utf-8"?>
<ds:datastoreItem xmlns:ds="http://schemas.openxmlformats.org/officeDocument/2006/customXml" ds:itemID="{F33A3BA5-984C-46F8-84B9-DDA168CC3A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2aad04-b602-43a4-a170-9c00886b819b"/>
    <ds:schemaRef ds:uri="7f5cb735-e684-47e4-b3d7-38691c48b8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59E0BF6-59D5-4B6D-9ADB-0317397C7EAC}">
  <ds:schemaRefs>
    <ds:schemaRef ds:uri="http://schemas.microsoft.com/sharepoint/events"/>
  </ds:schemaRefs>
</ds:datastoreItem>
</file>

<file path=customXml/itemProps3.xml><?xml version="1.0" encoding="utf-8"?>
<ds:datastoreItem xmlns:ds="http://schemas.openxmlformats.org/officeDocument/2006/customXml" ds:itemID="{85C0AA07-70DD-4AAF-947A-363B78C1EDFD}">
  <ds:schemaRefs>
    <ds:schemaRef ds:uri="http://schemas.microsoft.com/sharepoint/v3/contenttype/forms"/>
  </ds:schemaRefs>
</ds:datastoreItem>
</file>

<file path=customXml/itemProps4.xml><?xml version="1.0" encoding="utf-8"?>
<ds:datastoreItem xmlns:ds="http://schemas.openxmlformats.org/officeDocument/2006/customXml" ds:itemID="{4C2D553D-8D09-4730-B95C-B74391DF8828}">
  <ds:schemaRefs>
    <ds:schemaRef ds:uri="http://schemas.microsoft.com/office/2006/metadata/properties"/>
    <ds:schemaRef ds:uri="http://schemas.microsoft.com/office/infopath/2007/PartnerControls"/>
    <ds:schemaRef ds:uri="7f5cb735-e684-47e4-b3d7-38691c48b840"/>
    <ds:schemaRef ds:uri="c42aad04-b602-43a4-a170-9c00886b819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BDC</vt:lpstr>
      <vt:lpstr>BDC!Zone_d_impression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JCLOUD</dc:creator>
  <cp:keywords/>
  <dc:description/>
  <cp:lastModifiedBy>Axelle PELLET</cp:lastModifiedBy>
  <cp:revision/>
  <cp:lastPrinted>2025-07-29T08:02:07Z</cp:lastPrinted>
  <dcterms:created xsi:type="dcterms:W3CDTF">2021-06-03T16:19:06Z</dcterms:created>
  <dcterms:modified xsi:type="dcterms:W3CDTF">2025-12-16T10:10:40Z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0x0101003E9BD3B3D084A8459AA0F54EBCCD2961</vt:lpwstr>
  </property>
  <property fmtid="{D5CDD505-2E9C-101B-9397-08002B2CF9AE}" pid="3" name="Order">
    <vt:r8>11300</vt:r8>
  </property>
  <property fmtid="{D5CDD505-2E9C-101B-9397-08002B2CF9AE}" pid="4" name="_dlc_DocIdItemGuid">
    <vt:lpwstr>2f800275-2e35-4b63-af32-45b438784f26</vt:lpwstr>
  </property>
  <property fmtid="{D5CDD505-2E9C-101B-9397-08002B2CF9AE}" pid="5" name="MediaServiceImageTags">
    <vt:lpwstr/>
  </property>
</Properties>
</file>